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4110" windowWidth="20520" windowHeight="4155" firstSheet="3" activeTab="3"/>
  </bookViews>
  <sheets>
    <sheet name="仕切り (2)" sheetId="10" r:id="rId1"/>
    <sheet name="Sheet2" sheetId="2" r:id="rId2"/>
    <sheet name="統計一覧(このシートは自動計算されるので記入しないでください）" sheetId="5" r:id="rId3"/>
    <sheet name="職員・施設" sheetId="4" r:id="rId4"/>
    <sheet name="所蔵資料状況" sheetId="7" r:id="rId5"/>
    <sheet name="利用状況" sheetId="9" r:id="rId6"/>
    <sheet name="Sheet1" sheetId="1" r:id="rId7"/>
  </sheets>
  <definedNames>
    <definedName name="_xlnm.Print_Area" localSheetId="1">Sheet2!$A$1:$I$13</definedName>
    <definedName name="_xlnm.Print_Area" localSheetId="3">'職員・施設'!$A$1:$V$102</definedName>
    <definedName name="_xlnm.Print_Titles" localSheetId="3">'職員・施設'!$A:$B,'職員・施設'!$3:$4</definedName>
    <definedName name="_xlnm.Print_Area" localSheetId="2">'統計一覧(このシートは自動計算されるので記入しないでください）'!$A$1:$K$51</definedName>
    <definedName name="_xlnm.Print_Area" localSheetId="4">所蔵資料状況!$A$1:$I$101</definedName>
    <definedName name="_xlnm.Print_Titles" localSheetId="4">所蔵資料状況!$A:$B,所蔵資料状況!$3:$4</definedName>
    <definedName name="_xlnm.Print_Area" localSheetId="5">利用状況!$A$1:$O$102</definedName>
    <definedName name="_xlnm.Print_Titles" localSheetId="5">利用状況!$A:$B,利用状況!$3:$4</definedName>
    <definedName name="_xlnm.Print_Area" localSheetId="0">'仕切り (2)'!$A$1:$O$57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<sst xmlns="http://schemas.openxmlformats.org/spreadsheetml/2006/main" xmlns:r="http://schemas.openxmlformats.org/officeDocument/2006/relationships" count="250" uniqueCount="250">
  <si>
    <t>秋田市</t>
    <rPh sb="0" eb="3">
      <t>アキタシ</t>
    </rPh>
    <phoneticPr fontId="20"/>
  </si>
  <si>
    <t>県内公立図書館・公民館図書室の</t>
    <rPh sb="0" eb="2">
      <t>ケンナイ</t>
    </rPh>
    <rPh sb="2" eb="4">
      <t>コウリツ</t>
    </rPh>
    <rPh sb="4" eb="7">
      <t>トショカン</t>
    </rPh>
    <rPh sb="8" eb="11">
      <t>コウミンカン</t>
    </rPh>
    <rPh sb="11" eb="14">
      <t>トショシツ</t>
    </rPh>
    <phoneticPr fontId="20"/>
  </si>
  <si>
    <t>各 種 統 計 一 覧</t>
    <rPh sb="0" eb="1">
      <t>カク</t>
    </rPh>
    <rPh sb="2" eb="3">
      <t>タネ</t>
    </rPh>
    <rPh sb="4" eb="5">
      <t>オサム</t>
    </rPh>
    <rPh sb="6" eb="7">
      <t>ケイ</t>
    </rPh>
    <rPh sb="8" eb="9">
      <t>イチ</t>
    </rPh>
    <rPh sb="10" eb="11">
      <t>ラン</t>
    </rPh>
    <phoneticPr fontId="20"/>
  </si>
  <si>
    <t>＜職員／施設状況＞</t>
    <rPh sb="1" eb="3">
      <t>ショクイン</t>
    </rPh>
    <rPh sb="4" eb="6">
      <t>シセツ</t>
    </rPh>
    <rPh sb="6" eb="8">
      <t>ジョウキョウ</t>
    </rPh>
    <phoneticPr fontId="20"/>
  </si>
  <si>
    <t>秋田県立図書館統計一覧</t>
    <rPh sb="0" eb="3">
      <t>アキタケン</t>
    </rPh>
    <rPh sb="3" eb="4">
      <t>リツ</t>
    </rPh>
    <rPh sb="4" eb="7">
      <t>トショカン</t>
    </rPh>
    <rPh sb="7" eb="9">
      <t>トウケイ</t>
    </rPh>
    <rPh sb="9" eb="11">
      <t>イチラン</t>
    </rPh>
    <phoneticPr fontId="20"/>
  </si>
  <si>
    <t>富士通 iLiswing V3</t>
    <rPh sb="0" eb="3">
      <t>フジツウ</t>
    </rPh>
    <phoneticPr fontId="39"/>
  </si>
  <si>
    <t>令</t>
    <rPh sb="0" eb="1">
      <t>レイ</t>
    </rPh>
    <phoneticPr fontId="20"/>
  </si>
  <si>
    <t>個人
貸出冊数</t>
    <rPh sb="0" eb="2">
      <t>コジン</t>
    </rPh>
    <rPh sb="3" eb="5">
      <t>カシダシ</t>
    </rPh>
    <rPh sb="5" eb="7">
      <t>サッスウ</t>
    </rPh>
    <phoneticPr fontId="20"/>
  </si>
  <si>
    <t>大仙市立大曲図書館</t>
  </si>
  <si>
    <t>仙北市中央公民館</t>
  </si>
  <si>
    <t>秋田市立雄和図書館</t>
  </si>
  <si>
    <t>未集計</t>
  </si>
  <si>
    <t>団体貸出冊数</t>
    <rPh sb="0" eb="2">
      <t>ダンタイ</t>
    </rPh>
    <rPh sb="2" eb="4">
      <t>カシダシ</t>
    </rPh>
    <rPh sb="4" eb="6">
      <t>サッスウ</t>
    </rPh>
    <phoneticPr fontId="20"/>
  </si>
  <si>
    <t>創立年月日</t>
    <rPh sb="0" eb="2">
      <t>ソウリツ</t>
    </rPh>
    <rPh sb="2" eb="5">
      <t>ネンガッピ</t>
    </rPh>
    <phoneticPr fontId="20"/>
  </si>
  <si>
    <t>052094</t>
  </si>
  <si>
    <t>由利本荘市</t>
    <rPh sb="0" eb="2">
      <t>ユリ</t>
    </rPh>
    <rPh sb="2" eb="5">
      <t>ホンジョウシ</t>
    </rPh>
    <phoneticPr fontId="20"/>
  </si>
  <si>
    <t>由利本荘市西目公民館</t>
    <rPh sb="0" eb="2">
      <t>ユリ</t>
    </rPh>
    <rPh sb="2" eb="5">
      <t>ホンジョウシ</t>
    </rPh>
    <phoneticPr fontId="39"/>
  </si>
  <si>
    <t>（設置人口あたり）</t>
    <rPh sb="1" eb="3">
      <t>セッチ</t>
    </rPh>
    <rPh sb="3" eb="5">
      <t>ジンコウ</t>
    </rPh>
    <phoneticPr fontId="20"/>
  </si>
  <si>
    <t>にかほ市立図書館仁賀保分館</t>
    <rPh sb="4" eb="5">
      <t>リツ</t>
    </rPh>
    <rPh sb="5" eb="8">
      <t>トショカン</t>
    </rPh>
    <rPh sb="8" eb="11">
      <t>ニカホ</t>
    </rPh>
    <rPh sb="11" eb="13">
      <t>ブンカン</t>
    </rPh>
    <phoneticPr fontId="20"/>
  </si>
  <si>
    <t>羽後町</t>
  </si>
  <si>
    <t>職員数</t>
    <rPh sb="0" eb="3">
      <t>ショクインスウ</t>
    </rPh>
    <phoneticPr fontId="20"/>
  </si>
  <si>
    <t>資料費予算額</t>
    <rPh sb="0" eb="2">
      <t>シリョウ</t>
    </rPh>
    <rPh sb="2" eb="3">
      <t>ヒ</t>
    </rPh>
    <rPh sb="3" eb="5">
      <t>ヨサン</t>
    </rPh>
    <rPh sb="5" eb="6">
      <t>ガク</t>
    </rPh>
    <phoneticPr fontId="20"/>
  </si>
  <si>
    <t>052043</t>
  </si>
  <si>
    <t>潟上市図書館追分分館</t>
    <rPh sb="6" eb="8">
      <t>オイワケ</t>
    </rPh>
    <phoneticPr fontId="20"/>
  </si>
  <si>
    <t>横手市</t>
  </si>
  <si>
    <t>八峰町</t>
  </si>
  <si>
    <t>図書館名</t>
    <rPh sb="0" eb="2">
      <t>トショ</t>
    </rPh>
    <rPh sb="2" eb="3">
      <t>ヤカタ</t>
    </rPh>
    <rPh sb="3" eb="4">
      <t>メイ</t>
    </rPh>
    <phoneticPr fontId="20"/>
  </si>
  <si>
    <t>能代市</t>
    <rPh sb="0" eb="3">
      <t>ノシロシ</t>
    </rPh>
    <phoneticPr fontId="20"/>
  </si>
  <si>
    <t>人口</t>
    <rPh sb="0" eb="2">
      <t>ジンコウ</t>
    </rPh>
    <phoneticPr fontId="20"/>
  </si>
  <si>
    <t>蔵書冊数</t>
    <rPh sb="0" eb="2">
      <t>ゾウショ</t>
    </rPh>
    <rPh sb="2" eb="4">
      <t>サッスウ</t>
    </rPh>
    <phoneticPr fontId="20"/>
  </si>
  <si>
    <t>052108</t>
  </si>
  <si>
    <t>秋田県市町公民館図書室統計一覧（図書館設置自治体）</t>
    <rPh sb="0" eb="3">
      <t>アキタケン</t>
    </rPh>
    <rPh sb="3" eb="5">
      <t>シチョウ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1">
      <t>セッチ</t>
    </rPh>
    <rPh sb="21" eb="24">
      <t>ジチタイ</t>
    </rPh>
    <phoneticPr fontId="20"/>
  </si>
  <si>
    <t>司書数</t>
    <rPh sb="0" eb="2">
      <t>シショ</t>
    </rPh>
    <rPh sb="2" eb="3">
      <t>スウ</t>
    </rPh>
    <phoneticPr fontId="20"/>
  </si>
  <si>
    <t>一人あたり蔵書冊数</t>
    <rPh sb="0" eb="2">
      <t>ヒトリ</t>
    </rPh>
    <rPh sb="5" eb="7">
      <t>ゾウショ</t>
    </rPh>
    <rPh sb="7" eb="9">
      <t>サッスウ</t>
    </rPh>
    <phoneticPr fontId="20"/>
  </si>
  <si>
    <t>052027</t>
  </si>
  <si>
    <t>一人あたり　　購入費(円)</t>
    <rPh sb="0" eb="2">
      <t>ヒトリ</t>
    </rPh>
    <rPh sb="7" eb="10">
      <t>コウニュウヒ</t>
    </rPh>
    <rPh sb="11" eb="12">
      <t>エン</t>
    </rPh>
    <phoneticPr fontId="20"/>
  </si>
  <si>
    <t>一人あたり貸出冊数</t>
    <rPh sb="0" eb="2">
      <t>ヒトリ</t>
    </rPh>
    <rPh sb="5" eb="7">
      <t>カシダシ</t>
    </rPh>
    <rPh sb="7" eb="9">
      <t>サッスウ</t>
    </rPh>
    <phoneticPr fontId="20"/>
  </si>
  <si>
    <t>秋田県立図書館</t>
    <rPh sb="0" eb="4">
      <t>アキタケンリツ</t>
    </rPh>
    <rPh sb="4" eb="7">
      <t>トショカン</t>
    </rPh>
    <phoneticPr fontId="20"/>
  </si>
  <si>
    <t>三種町琴丘公民館</t>
  </si>
  <si>
    <t>053279</t>
  </si>
  <si>
    <t>052124</t>
  </si>
  <si>
    <t>NEC LiCS-Re3 Ver.1.3.0</t>
  </si>
  <si>
    <t>横手市山内図書室</t>
    <rPh sb="7" eb="8">
      <t>シツ</t>
    </rPh>
    <phoneticPr fontId="20"/>
  </si>
  <si>
    <t>053465</t>
  </si>
  <si>
    <t>三種町</t>
  </si>
  <si>
    <t>潟上市</t>
    <rPh sb="0" eb="2">
      <t>カタガミ</t>
    </rPh>
    <rPh sb="2" eb="3">
      <t>シ</t>
    </rPh>
    <phoneticPr fontId="20"/>
  </si>
  <si>
    <t>大仙市</t>
  </si>
  <si>
    <t>秋田県市町村図書館統計一覧</t>
    <rPh sb="0" eb="3">
      <t>アキタケン</t>
    </rPh>
    <rPh sb="3" eb="6">
      <t>シチョウソン</t>
    </rPh>
    <rPh sb="6" eb="9">
      <t>トショカン</t>
    </rPh>
    <rPh sb="9" eb="11">
      <t>トウケイ</t>
    </rPh>
    <rPh sb="11" eb="13">
      <t>イチラン</t>
    </rPh>
    <phoneticPr fontId="20"/>
  </si>
  <si>
    <t>市町村名</t>
    <rPh sb="0" eb="3">
      <t>シチョウソン</t>
    </rPh>
    <rPh sb="3" eb="4">
      <t>メイ</t>
    </rPh>
    <phoneticPr fontId="20"/>
  </si>
  <si>
    <t>054631</t>
  </si>
  <si>
    <t>一人あたり　　蔵書冊数</t>
    <rPh sb="0" eb="2">
      <t>ヒトリ</t>
    </rPh>
    <rPh sb="7" eb="9">
      <t>ゾウショ</t>
    </rPh>
    <rPh sb="9" eb="11">
      <t>サッスウ</t>
    </rPh>
    <phoneticPr fontId="20"/>
  </si>
  <si>
    <t>053619</t>
  </si>
  <si>
    <t>052060</t>
  </si>
  <si>
    <t>052141</t>
  </si>
  <si>
    <t>一人あたり　　貸出冊数</t>
    <rPh sb="0" eb="2">
      <t>ヒトリ</t>
    </rPh>
    <rPh sb="7" eb="9">
      <t>カシダシ</t>
    </rPh>
    <rPh sb="9" eb="11">
      <t>サッスウ</t>
    </rPh>
    <phoneticPr fontId="20"/>
  </si>
  <si>
    <t>仙北市中央公民館</t>
    <rPh sb="3" eb="8">
      <t>チュウオウコウミンカン</t>
    </rPh>
    <phoneticPr fontId="20"/>
  </si>
  <si>
    <t>（集計用）
市町村ｺｰﾄﾞ</t>
    <rPh sb="1" eb="3">
      <t>シュウケイ</t>
    </rPh>
    <rPh sb="3" eb="4">
      <t>ヨウ</t>
    </rPh>
    <rPh sb="6" eb="9">
      <t>シチョウソン</t>
    </rPh>
    <phoneticPr fontId="20"/>
  </si>
  <si>
    <t>053635</t>
  </si>
  <si>
    <t>鹿角市</t>
    <rPh sb="0" eb="3">
      <t>カヅノシ</t>
    </rPh>
    <phoneticPr fontId="20"/>
  </si>
  <si>
    <t>小坂町</t>
    <rPh sb="0" eb="3">
      <t>コサカマチ</t>
    </rPh>
    <phoneticPr fontId="20"/>
  </si>
  <si>
    <t>湯沢市</t>
    <rPh sb="0" eb="3">
      <t>ユザワシ</t>
    </rPh>
    <phoneticPr fontId="20"/>
  </si>
  <si>
    <t>八峰町文化交流センター</t>
    <rPh sb="3" eb="5">
      <t>ブンカ</t>
    </rPh>
    <rPh sb="5" eb="7">
      <t>コウリュウ</t>
    </rPh>
    <phoneticPr fontId="39"/>
  </si>
  <si>
    <t>053031</t>
  </si>
  <si>
    <t>大館市</t>
    <rPh sb="0" eb="3">
      <t>オオダテシ</t>
    </rPh>
    <phoneticPr fontId="20"/>
  </si>
  <si>
    <t>北秋田市</t>
    <rPh sb="0" eb="1">
      <t>キタ</t>
    </rPh>
    <rPh sb="1" eb="4">
      <t>アキタシ</t>
    </rPh>
    <phoneticPr fontId="20"/>
  </si>
  <si>
    <t>052078</t>
  </si>
  <si>
    <t>052132</t>
  </si>
  <si>
    <t>上小阿仁村</t>
  </si>
  <si>
    <t>藤里町</t>
  </si>
  <si>
    <t>052019</t>
  </si>
  <si>
    <t>男鹿市</t>
    <rPh sb="0" eb="3">
      <t>オガシ</t>
    </rPh>
    <phoneticPr fontId="20"/>
  </si>
  <si>
    <t>052116</t>
  </si>
  <si>
    <t>八郎潟町</t>
    <rPh sb="0" eb="3">
      <t>ハチロウガタ</t>
    </rPh>
    <rPh sb="3" eb="4">
      <t>マチ</t>
    </rPh>
    <phoneticPr fontId="20"/>
  </si>
  <si>
    <t>-</t>
  </si>
  <si>
    <t>お気軽図書館システム７</t>
    <rPh sb="1" eb="3">
      <t>キガル</t>
    </rPh>
    <rPh sb="3" eb="6">
      <t>トショカン</t>
    </rPh>
    <phoneticPr fontId="20"/>
  </si>
  <si>
    <t>クイック</t>
  </si>
  <si>
    <t>にかほ市</t>
    <rPh sb="3" eb="4">
      <t>シ</t>
    </rPh>
    <phoneticPr fontId="20"/>
  </si>
  <si>
    <t>横手市</t>
    <rPh sb="0" eb="3">
      <t>ヨコテシ</t>
    </rPh>
    <phoneticPr fontId="20"/>
  </si>
  <si>
    <t>湯沢市立湯沢図書館</t>
  </si>
  <si>
    <t>五城目町中央公民館地域図書室</t>
    <rPh sb="9" eb="11">
      <t>チイキ</t>
    </rPh>
    <rPh sb="11" eb="14">
      <t>トショシツ</t>
    </rPh>
    <phoneticPr fontId="20"/>
  </si>
  <si>
    <t>未提供</t>
    <rPh sb="0" eb="1">
      <t>ミ</t>
    </rPh>
    <rPh sb="1" eb="3">
      <t>テイキョウ</t>
    </rPh>
    <phoneticPr fontId="20"/>
  </si>
  <si>
    <t>check</t>
  </si>
  <si>
    <t>仙北市</t>
  </si>
  <si>
    <t>052159</t>
  </si>
  <si>
    <t>053490</t>
  </si>
  <si>
    <t>移動
図書館</t>
    <rPh sb="0" eb="2">
      <t>イドウ</t>
    </rPh>
    <rPh sb="3" eb="6">
      <t>トショカン</t>
    </rPh>
    <phoneticPr fontId="20"/>
  </si>
  <si>
    <t>美郷町</t>
  </si>
  <si>
    <t>054348</t>
  </si>
  <si>
    <t>上小阿仁村立図書館</t>
  </si>
  <si>
    <t>秋田市立中央図書館明徳館文庫（ﾌｫﾝﾃ文庫）</t>
    <rPh sb="12" eb="14">
      <t>ブンコ</t>
    </rPh>
    <rPh sb="19" eb="21">
      <t>ブンコ</t>
    </rPh>
    <phoneticPr fontId="20"/>
  </si>
  <si>
    <t>052035</t>
  </si>
  <si>
    <t>北秋田市</t>
    <rPh sb="0" eb="3">
      <t>キタアキタ</t>
    </rPh>
    <rPh sb="3" eb="4">
      <t>シ</t>
    </rPh>
    <phoneticPr fontId="20"/>
  </si>
  <si>
    <t>統計</t>
    <rPh sb="0" eb="2">
      <t>トウケイ</t>
    </rPh>
    <phoneticPr fontId="20"/>
  </si>
  <si>
    <t>有</t>
    <rPh sb="0" eb="1">
      <t>ア</t>
    </rPh>
    <phoneticPr fontId="20"/>
  </si>
  <si>
    <t>湯沢市</t>
  </si>
  <si>
    <t>計</t>
    <rPh sb="0" eb="1">
      <t>ケイ</t>
    </rPh>
    <phoneticPr fontId="20"/>
  </si>
  <si>
    <t>八峰町峰浜地区文化交流センター</t>
    <rPh sb="3" eb="5">
      <t>ミネハマ</t>
    </rPh>
    <rPh sb="5" eb="7">
      <t>チク</t>
    </rPh>
    <rPh sb="7" eb="9">
      <t>ブンカ</t>
    </rPh>
    <rPh sb="9" eb="11">
      <t>コウリュウ</t>
    </rPh>
    <phoneticPr fontId="39"/>
  </si>
  <si>
    <t>（県内総人口あたり）</t>
    <rPh sb="1" eb="3">
      <t>ケンナイ</t>
    </rPh>
    <rPh sb="3" eb="4">
      <t>ソウ</t>
    </rPh>
    <rPh sb="4" eb="6">
      <t>ジンコウ</t>
    </rPh>
    <phoneticPr fontId="20"/>
  </si>
  <si>
    <t>＜利用状況＞</t>
    <rPh sb="1" eb="3">
      <t>リヨウ</t>
    </rPh>
    <rPh sb="3" eb="5">
      <t>ジョウキョウ</t>
    </rPh>
    <phoneticPr fontId="20"/>
  </si>
  <si>
    <t>仙北市</t>
    <rPh sb="0" eb="2">
      <t>センボク</t>
    </rPh>
    <rPh sb="2" eb="3">
      <t>シ</t>
    </rPh>
    <phoneticPr fontId="20"/>
  </si>
  <si>
    <t>秋田県町村公民館図書室統計一覧（図書館未設置自治体）</t>
    <rPh sb="0" eb="3">
      <t>アキタケン</t>
    </rPh>
    <rPh sb="3" eb="5">
      <t>チョウソン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2">
      <t>ミセッチ</t>
    </rPh>
    <rPh sb="22" eb="25">
      <t>ジチタイ</t>
    </rPh>
    <phoneticPr fontId="20"/>
  </si>
  <si>
    <t>053481</t>
  </si>
  <si>
    <t>正職員　　(兼任)</t>
    <rPh sb="0" eb="3">
      <t>セイショクイン</t>
    </rPh>
    <rPh sb="6" eb="8">
      <t>ケンニン</t>
    </rPh>
    <phoneticPr fontId="20"/>
  </si>
  <si>
    <t>大仙市立協和図書館</t>
  </si>
  <si>
    <t>五城目町</t>
  </si>
  <si>
    <t>井川町</t>
  </si>
  <si>
    <t>053660</t>
  </si>
  <si>
    <t>蔵書冊数（冊）</t>
    <rPh sb="0" eb="2">
      <t>ゾウショ</t>
    </rPh>
    <rPh sb="2" eb="4">
      <t>サッスウ</t>
    </rPh>
    <rPh sb="5" eb="6">
      <t>サツ</t>
    </rPh>
    <phoneticPr fontId="20"/>
  </si>
  <si>
    <t>大潟村</t>
  </si>
  <si>
    <t>053686</t>
  </si>
  <si>
    <t>東成瀬村</t>
    <rPh sb="3" eb="4">
      <t>ムラ</t>
    </rPh>
    <phoneticPr fontId="20"/>
  </si>
  <si>
    <t>（学校）</t>
    <rPh sb="1" eb="3">
      <t>ガッコウ</t>
    </rPh>
    <phoneticPr fontId="20"/>
  </si>
  <si>
    <t>（一般）</t>
    <rPh sb="1" eb="3">
      <t>イッパン</t>
    </rPh>
    <phoneticPr fontId="20"/>
  </si>
  <si>
    <t>　</t>
  </si>
  <si>
    <t>054640</t>
  </si>
  <si>
    <t>（児童）</t>
    <rPh sb="1" eb="3">
      <t>ジドウ</t>
    </rPh>
    <phoneticPr fontId="20"/>
  </si>
  <si>
    <t>市町村図書館・図書室計</t>
    <rPh sb="0" eb="3">
      <t>シチョウソン</t>
    </rPh>
    <rPh sb="3" eb="6">
      <t>トショカン</t>
    </rPh>
    <rPh sb="7" eb="10">
      <t>トショシツ</t>
    </rPh>
    <rPh sb="10" eb="11">
      <t>ケイ</t>
    </rPh>
    <phoneticPr fontId="20"/>
  </si>
  <si>
    <t>各シート</t>
    <rPh sb="0" eb="1">
      <t>カク</t>
    </rPh>
    <phoneticPr fontId="20"/>
  </si>
  <si>
    <t>大館市立比内図書館</t>
  </si>
  <si>
    <t>職員構成</t>
    <rPh sb="0" eb="2">
      <t>ショクイン</t>
    </rPh>
    <rPh sb="2" eb="4">
      <t>コウセイ</t>
    </rPh>
    <phoneticPr fontId="20"/>
  </si>
  <si>
    <t>鹿角市立立山文庫継承十和田図書館</t>
    <rPh sb="4" eb="6">
      <t>タテヤマ</t>
    </rPh>
    <rPh sb="6" eb="8">
      <t>ブンコ</t>
    </rPh>
    <rPh sb="8" eb="10">
      <t>ケイショウ</t>
    </rPh>
    <phoneticPr fontId="39"/>
  </si>
  <si>
    <t>施設</t>
    <rPh sb="0" eb="2">
      <t>シセツ</t>
    </rPh>
    <phoneticPr fontId="20"/>
  </si>
  <si>
    <t>正職員　　(専任)</t>
    <rPh sb="0" eb="3">
      <t>セイショクイン</t>
    </rPh>
    <rPh sb="6" eb="8">
      <t>センニン</t>
    </rPh>
    <phoneticPr fontId="20"/>
  </si>
  <si>
    <t>個人貸出冊数</t>
    <rPh sb="0" eb="2">
      <t>コジン</t>
    </rPh>
    <rPh sb="2" eb="4">
      <t>カシダシ</t>
    </rPh>
    <rPh sb="4" eb="5">
      <t>サツ</t>
    </rPh>
    <rPh sb="5" eb="6">
      <t>スウ</t>
    </rPh>
    <phoneticPr fontId="20"/>
  </si>
  <si>
    <t>臨時　　　非常勤</t>
    <rPh sb="0" eb="2">
      <t>リンジ</t>
    </rPh>
    <rPh sb="5" eb="8">
      <t>ヒジョウキン</t>
    </rPh>
    <phoneticPr fontId="20"/>
  </si>
  <si>
    <t>大仙市立仙北図書館</t>
  </si>
  <si>
    <t>(内司書･
司書補)</t>
    <rPh sb="1" eb="2">
      <t>ウチ</t>
    </rPh>
    <rPh sb="2" eb="4">
      <t>シショ</t>
    </rPh>
    <rPh sb="6" eb="8">
      <t>シショ</t>
    </rPh>
    <rPh sb="8" eb="9">
      <t>ホ</t>
    </rPh>
    <phoneticPr fontId="20"/>
  </si>
  <si>
    <t>建築年月日</t>
    <rPh sb="0" eb="2">
      <t>ケンチク</t>
    </rPh>
    <rPh sb="2" eb="5">
      <t>ネンガッピ</t>
    </rPh>
    <phoneticPr fontId="20"/>
  </si>
  <si>
    <t>施設延床　　面積(㎡）</t>
    <rPh sb="0" eb="2">
      <t>シセツ</t>
    </rPh>
    <rPh sb="2" eb="3">
      <t>ノ</t>
    </rPh>
    <rPh sb="3" eb="4">
      <t>ユカ</t>
    </rPh>
    <rPh sb="6" eb="8">
      <t>メンセキ</t>
    </rPh>
    <phoneticPr fontId="20"/>
  </si>
  <si>
    <t>図書館システム</t>
    <rPh sb="0" eb="3">
      <t>トショカン</t>
    </rPh>
    <phoneticPr fontId="20"/>
  </si>
  <si>
    <t>秋田県立図書館</t>
  </si>
  <si>
    <t>明</t>
    <rPh sb="0" eb="1">
      <t>メイ</t>
    </rPh>
    <phoneticPr fontId="39"/>
  </si>
  <si>
    <t>由利本荘市矢島公民館</t>
    <rPh sb="0" eb="2">
      <t>ユリ</t>
    </rPh>
    <rPh sb="2" eb="5">
      <t>ホンジョウシ</t>
    </rPh>
    <phoneticPr fontId="20"/>
  </si>
  <si>
    <t>.</t>
  </si>
  <si>
    <t>平</t>
    <rPh sb="0" eb="1">
      <t>ヘイ</t>
    </rPh>
    <phoneticPr fontId="39"/>
  </si>
  <si>
    <t>NEC LICS-WebⅡ Ver.8</t>
  </si>
  <si>
    <t>文献
複写枚数</t>
    <rPh sb="0" eb="2">
      <t>ブンケン</t>
    </rPh>
    <rPh sb="3" eb="5">
      <t>フクシャ</t>
    </rPh>
    <rPh sb="5" eb="7">
      <t>マイスウ</t>
    </rPh>
    <phoneticPr fontId="20"/>
  </si>
  <si>
    <t>秋田県立図書館分館あきた文学資料館</t>
  </si>
  <si>
    <t>平</t>
    <rPh sb="0" eb="1">
      <t>ヒラ</t>
    </rPh>
    <phoneticPr fontId="20"/>
  </si>
  <si>
    <t>富士通 iLiswingV4</t>
  </si>
  <si>
    <t>鹿角市立花輪図書館</t>
  </si>
  <si>
    <t>大</t>
    <rPh sb="0" eb="1">
      <t>ダイ</t>
    </rPh>
    <phoneticPr fontId="39"/>
  </si>
  <si>
    <t>北秋田市阿仁公民館</t>
  </si>
  <si>
    <t>平</t>
    <rPh sb="0" eb="1">
      <t>ヘイ</t>
    </rPh>
    <phoneticPr fontId="20"/>
  </si>
  <si>
    <t>東成瀬公民館図書室</t>
    <rPh sb="6" eb="9">
      <t>トショシツ</t>
    </rPh>
    <phoneticPr fontId="20"/>
  </si>
  <si>
    <t>＜所蔵資料状況＞</t>
    <rPh sb="1" eb="3">
      <t>ショゾウ</t>
    </rPh>
    <rPh sb="3" eb="5">
      <t>シリョウ</t>
    </rPh>
    <rPh sb="5" eb="7">
      <t>ジョウキョウ</t>
    </rPh>
    <phoneticPr fontId="20"/>
  </si>
  <si>
    <t>富士通　iLiswingV4/webiLis</t>
  </si>
  <si>
    <t>昭</t>
    <rPh sb="0" eb="1">
      <t>ショウ</t>
    </rPh>
    <phoneticPr fontId="39"/>
  </si>
  <si>
    <t>有</t>
    <rPh sb="0" eb="1">
      <t>ア</t>
    </rPh>
    <phoneticPr fontId="39"/>
  </si>
  <si>
    <t>小坂町立小坂図書館</t>
  </si>
  <si>
    <t>大館市立栗盛記念図書館</t>
    <rPh sb="4" eb="5">
      <t>クリ</t>
    </rPh>
    <rPh sb="5" eb="6">
      <t>モリ</t>
    </rPh>
    <rPh sb="6" eb="8">
      <t>キネン</t>
    </rPh>
    <phoneticPr fontId="20"/>
  </si>
  <si>
    <t>富士通　iLiswingV4</t>
  </si>
  <si>
    <t>　　　　　</t>
  </si>
  <si>
    <t>大館市立花矢図書館</t>
  </si>
  <si>
    <t>大館市立田代図書館</t>
  </si>
  <si>
    <t>北秋田市鷹巣図書館</t>
  </si>
  <si>
    <t>NEC LICS-Re</t>
  </si>
  <si>
    <t>北秋田市森吉図書館</t>
  </si>
  <si>
    <t>ソフテック　LibMaxクラウド</t>
  </si>
  <si>
    <t>能代市立能代図書館</t>
    <rPh sb="4" eb="6">
      <t>ノシロ</t>
    </rPh>
    <phoneticPr fontId="20"/>
  </si>
  <si>
    <t>NEC LiCS-Re for SaaS</t>
  </si>
  <si>
    <t>能代市立二ツ井図書館</t>
  </si>
  <si>
    <t>井川町公民館</t>
  </si>
  <si>
    <r>
      <t>(ログイン数)</t>
    </r>
    <r>
      <rPr>
        <sz val="10"/>
        <color auto="1"/>
        <rFont val="ＭＳ Ｐ明朝"/>
      </rPr>
      <t xml:space="preserve">
7,262</t>
    </r>
    <rPh sb="5" eb="6">
      <t>スウ</t>
    </rPh>
    <phoneticPr fontId="20"/>
  </si>
  <si>
    <t>平</t>
  </si>
  <si>
    <t>秋田市立中央図書館明徳館</t>
  </si>
  <si>
    <t>昭</t>
    <rPh sb="0" eb="1">
      <t>アキラ</t>
    </rPh>
    <phoneticPr fontId="20"/>
  </si>
  <si>
    <t>秋田市立中央図書館明徳館河辺分館</t>
    <rPh sb="12" eb="14">
      <t>カワベ</t>
    </rPh>
    <rPh sb="14" eb="16">
      <t>ブンカン</t>
    </rPh>
    <phoneticPr fontId="39"/>
  </si>
  <si>
    <t>秋田市立新屋図書館</t>
  </si>
  <si>
    <t>秋田市立土崎図書館</t>
  </si>
  <si>
    <t>男鹿市立図書館</t>
  </si>
  <si>
    <t>潟上市図書館</t>
  </si>
  <si>
    <t>（郷土）</t>
    <rPh sb="1" eb="3">
      <t>キョウド</t>
    </rPh>
    <phoneticPr fontId="20"/>
  </si>
  <si>
    <t>富士通iLiswing21/V4</t>
    <rPh sb="0" eb="3">
      <t>フジツウ</t>
    </rPh>
    <phoneticPr fontId="39"/>
  </si>
  <si>
    <r>
      <t>ソフテック</t>
    </r>
    <r>
      <rPr>
        <sz val="12"/>
        <color auto="1"/>
        <rFont val="ＭＳ Ｐ明朝"/>
      </rPr>
      <t xml:space="preserve"> LibMax</t>
    </r>
  </si>
  <si>
    <t>潟上市図書館昭和分館</t>
  </si>
  <si>
    <t>昭</t>
    <rPh sb="0" eb="1">
      <t>ショウ</t>
    </rPh>
    <phoneticPr fontId="40"/>
  </si>
  <si>
    <t>潟上市図書館飯田川分館</t>
  </si>
  <si>
    <t>由利本荘市鳥海公民館</t>
    <rPh sb="0" eb="2">
      <t>ユリ</t>
    </rPh>
    <rPh sb="2" eb="5">
      <t>ホンジョウシ</t>
    </rPh>
    <phoneticPr fontId="39"/>
  </si>
  <si>
    <t>八郎潟町立図書館</t>
  </si>
  <si>
    <t>由利本荘市中央図書館</t>
    <rPh sb="5" eb="7">
      <t>チュウオウ</t>
    </rPh>
    <phoneticPr fontId="20"/>
  </si>
  <si>
    <t>由利本荘市岩城図書館</t>
  </si>
  <si>
    <t>184</t>
  </si>
  <si>
    <t>由利本荘市由利図書館</t>
  </si>
  <si>
    <t>にかほ市立図書館こぴあ</t>
  </si>
  <si>
    <t>富士通 iLiswingV4</t>
    <rPh sb="0" eb="3">
      <t>フジツウ</t>
    </rPh>
    <phoneticPr fontId="39"/>
  </si>
  <si>
    <t>にかほ市立図書館象潟分館</t>
    <rPh sb="4" eb="5">
      <t>リツ</t>
    </rPh>
    <rPh sb="5" eb="8">
      <t>トショカン</t>
    </rPh>
    <rPh sb="10" eb="12">
      <t>ブンカン</t>
    </rPh>
    <phoneticPr fontId="20"/>
  </si>
  <si>
    <t>富士通　ILISwingV4</t>
    <rPh sb="0" eb="3">
      <t>フジツウ</t>
    </rPh>
    <phoneticPr fontId="39"/>
  </si>
  <si>
    <t>大仙市立西仙北図書館</t>
  </si>
  <si>
    <t>大仙市立神岡図書館</t>
  </si>
  <si>
    <t>北秋田市合川公民館</t>
  </si>
  <si>
    <t>大仙市立太田図書館</t>
  </si>
  <si>
    <t>大仙市立南外図書館</t>
  </si>
  <si>
    <t>大仙市立中仙図書館</t>
  </si>
  <si>
    <t>仙北市総合情報センター・学習資料館</t>
    <rPh sb="0" eb="2">
      <t>センボク</t>
    </rPh>
    <rPh sb="2" eb="3">
      <t>シ</t>
    </rPh>
    <rPh sb="3" eb="5">
      <t>ソウゴウ</t>
    </rPh>
    <rPh sb="5" eb="7">
      <t>ジョウホウ</t>
    </rPh>
    <rPh sb="12" eb="14">
      <t>ガクシュウ</t>
    </rPh>
    <rPh sb="14" eb="16">
      <t>シリョウ</t>
    </rPh>
    <rPh sb="16" eb="17">
      <t>カン</t>
    </rPh>
    <phoneticPr fontId="39"/>
  </si>
  <si>
    <t>資料費予算額（円）</t>
    <rPh sb="0" eb="3">
      <t>シリョウヒ</t>
    </rPh>
    <rPh sb="3" eb="6">
      <t>ヨサンガク</t>
    </rPh>
    <rPh sb="7" eb="8">
      <t>エン</t>
    </rPh>
    <phoneticPr fontId="20"/>
  </si>
  <si>
    <t>大</t>
    <rPh sb="0" eb="1">
      <t>タイ</t>
    </rPh>
    <phoneticPr fontId="40"/>
  </si>
  <si>
    <t>平</t>
    <rPh sb="0" eb="1">
      <t>ヘイ</t>
    </rPh>
    <phoneticPr fontId="40"/>
  </si>
  <si>
    <t>公民館図書室</t>
    <rPh sb="0" eb="3">
      <t>コウミンカン</t>
    </rPh>
    <rPh sb="3" eb="6">
      <t>トショシツ</t>
    </rPh>
    <phoneticPr fontId="20"/>
  </si>
  <si>
    <t>仙北市立田沢湖図書館</t>
  </si>
  <si>
    <t>美郷町学友館</t>
  </si>
  <si>
    <t>横手市立横手図書館</t>
  </si>
  <si>
    <t>湯沢市稲川カルチャーセンター</t>
  </si>
  <si>
    <t>横手市立増田図書館</t>
  </si>
  <si>
    <t>横手市立平鹿図書館</t>
  </si>
  <si>
    <t>※人口については県保有データ（令和６年４月１日現在）
　県の人口（県計人口）には、県内市町村間の移動者数を含んでいないため、各市町村の人口の総計とは一致しない。</t>
    <rPh sb="1" eb="3">
      <t>ジンコウ</t>
    </rPh>
    <rPh sb="8" eb="9">
      <t>ケン</t>
    </rPh>
    <rPh sb="9" eb="11">
      <t>ホユウ</t>
    </rPh>
    <rPh sb="15" eb="17">
      <t>レイワ</t>
    </rPh>
    <rPh sb="18" eb="19">
      <t>トシ</t>
    </rPh>
    <rPh sb="20" eb="21">
      <t>ガツ</t>
    </rPh>
    <rPh sb="22" eb="23">
      <t>ニチ</t>
    </rPh>
    <rPh sb="23" eb="25">
      <t>ゲンザイ</t>
    </rPh>
    <phoneticPr fontId="20"/>
  </si>
  <si>
    <t>横手市立雄物川図書館</t>
    <rPh sb="4" eb="7">
      <t>オモノガワ</t>
    </rPh>
    <rPh sb="7" eb="9">
      <t>トショ</t>
    </rPh>
    <phoneticPr fontId="20"/>
  </si>
  <si>
    <t>横手市立大森図書館</t>
  </si>
  <si>
    <t>横手市立十文字図書館</t>
  </si>
  <si>
    <t>昭</t>
    <rPh sb="0" eb="1">
      <t>ショウ</t>
    </rPh>
    <phoneticPr fontId="20"/>
  </si>
  <si>
    <t>湯沢市立雄勝図書館</t>
  </si>
  <si>
    <t>羽後町立図書館</t>
  </si>
  <si>
    <t>計</t>
    <rPh sb="0" eb="1">
      <t>ケイ</t>
    </rPh>
    <phoneticPr fontId="39"/>
  </si>
  <si>
    <t>令</t>
    <rPh sb="0" eb="1">
      <t>レイ</t>
    </rPh>
    <phoneticPr fontId="39"/>
  </si>
  <si>
    <t>藤里町三世代交流館</t>
  </si>
  <si>
    <t>・</t>
  </si>
  <si>
    <t>三種町山本公民館</t>
  </si>
  <si>
    <t>三種町八竜公民館</t>
  </si>
  <si>
    <t>若美公民館</t>
  </si>
  <si>
    <t>昭</t>
  </si>
  <si>
    <t>富士通iLiswing V4</t>
  </si>
  <si>
    <t>大潟村公民館</t>
  </si>
  <si>
    <t>由利本荘市東由利公民館</t>
    <rPh sb="0" eb="2">
      <t>ユリ</t>
    </rPh>
    <rPh sb="2" eb="5">
      <t>ホンジョウシ</t>
    </rPh>
    <phoneticPr fontId="39"/>
  </si>
  <si>
    <t>由利本荘市出羽伝承館</t>
    <rPh sb="0" eb="2">
      <t>ユリ</t>
    </rPh>
    <rPh sb="2" eb="5">
      <t>ホンジョウシ</t>
    </rPh>
    <phoneticPr fontId="39"/>
  </si>
  <si>
    <t>視聴覚資料
点数</t>
    <rPh sb="0" eb="3">
      <t>シチョウカク</t>
    </rPh>
    <rPh sb="3" eb="5">
      <t>シリョウ</t>
    </rPh>
    <rPh sb="6" eb="8">
      <t>テンスウ</t>
    </rPh>
    <phoneticPr fontId="20"/>
  </si>
  <si>
    <t>（内児童）</t>
    <rPh sb="1" eb="2">
      <t>ウチ</t>
    </rPh>
    <rPh sb="2" eb="4">
      <t>ジドウ</t>
    </rPh>
    <phoneticPr fontId="20"/>
  </si>
  <si>
    <t>（内郷土）</t>
    <rPh sb="1" eb="2">
      <t>ウチ</t>
    </rPh>
    <rPh sb="2" eb="4">
      <t>キョウド</t>
    </rPh>
    <phoneticPr fontId="20"/>
  </si>
  <si>
    <t>（図書）</t>
    <rPh sb="1" eb="3">
      <t>トショ</t>
    </rPh>
    <phoneticPr fontId="20"/>
  </si>
  <si>
    <t>（図書以外）</t>
    <rPh sb="1" eb="3">
      <t>トショ</t>
    </rPh>
    <rPh sb="3" eb="5">
      <t>イガイ</t>
    </rPh>
    <phoneticPr fontId="20"/>
  </si>
  <si>
    <t>未集計</t>
    <rPh sb="0" eb="3">
      <t>ミシュウケイ</t>
    </rPh>
    <phoneticPr fontId="39"/>
  </si>
  <si>
    <t>未集計</t>
    <rPh sb="0" eb="3">
      <t>ミシュウケイ</t>
    </rPh>
    <phoneticPr fontId="41"/>
  </si>
  <si>
    <t>未集計</t>
    <rPh sb="0" eb="3">
      <t>ミシュウケイ</t>
    </rPh>
    <phoneticPr fontId="20"/>
  </si>
  <si>
    <t>登録者数</t>
    <rPh sb="0" eb="3">
      <t>トウロクシャ</t>
    </rPh>
    <rPh sb="3" eb="4">
      <t>スウ</t>
    </rPh>
    <phoneticPr fontId="20"/>
  </si>
  <si>
    <t>レファレンス件数</t>
    <rPh sb="6" eb="8">
      <t>ケンスウ</t>
    </rPh>
    <phoneticPr fontId="20"/>
  </si>
  <si>
    <t>来館者数</t>
    <rPh sb="0" eb="3">
      <t>ライカンシャ</t>
    </rPh>
    <rPh sb="3" eb="4">
      <t>スウ</t>
    </rPh>
    <phoneticPr fontId="20"/>
  </si>
  <si>
    <t>(内児童)</t>
    <rPh sb="1" eb="2">
      <t>ウチ</t>
    </rPh>
    <rPh sb="2" eb="4">
      <t>ジドウ</t>
    </rPh>
    <phoneticPr fontId="20"/>
  </si>
  <si>
    <t>秋田市立図書館電子書籍貸出サービス</t>
    <rPh sb="0" eb="2">
      <t>アキタ</t>
    </rPh>
    <rPh sb="2" eb="4">
      <t>シリツ</t>
    </rPh>
    <rPh sb="4" eb="7">
      <t>トショカン</t>
    </rPh>
    <rPh sb="7" eb="9">
      <t>デンシ</t>
    </rPh>
    <rPh sb="9" eb="11">
      <t>ショセキ</t>
    </rPh>
    <rPh sb="11" eb="13">
      <t>カシダ</t>
    </rPh>
    <phoneticPr fontId="20"/>
  </si>
  <si>
    <t>(その他)</t>
    <rPh sb="3" eb="4">
      <t>タ</t>
    </rPh>
    <phoneticPr fontId="20"/>
  </si>
  <si>
    <t>図書館</t>
    <rPh sb="0" eb="3">
      <t>トショカン</t>
    </rPh>
    <phoneticPr fontId="20"/>
  </si>
  <si>
    <t>レファレンス</t>
  </si>
  <si>
    <t>仙北市中央公民館</t>
    <rPh sb="3" eb="5">
      <t>チュウオウ</t>
    </rPh>
    <phoneticPr fontId="20"/>
  </si>
  <si>
    <t>NEC LICS-Re2　Ver.2.1.7</t>
  </si>
  <si>
    <t>仙北市総合情報センター・学習資料館</t>
  </si>
  <si>
    <t>横手市大雄図書室</t>
    <rPh sb="7" eb="8">
      <t>シツ</t>
    </rPh>
    <phoneticPr fontId="20"/>
  </si>
  <si>
    <t>未提供</t>
    <rPh sb="0" eb="3">
      <t>ミテイキョウ</t>
    </rPh>
    <phoneticPr fontId="20"/>
  </si>
  <si>
    <t>SOFTEC　Lib Max</t>
  </si>
  <si>
    <t>館名</t>
    <rPh sb="0" eb="1">
      <t>ヤカタ</t>
    </rPh>
    <rPh sb="1" eb="2">
      <t>メイ</t>
    </rPh>
    <phoneticPr fontId="20"/>
  </si>
  <si>
    <t>※個人にのみ提供している</t>
    <rPh sb="1" eb="3">
      <t>コジン</t>
    </rPh>
    <rPh sb="6" eb="8">
      <t>テイキョウ</t>
    </rPh>
    <phoneticPr fontId="20"/>
  </si>
  <si>
    <t>ＮＥＣ　ＬｉＣＳ-Ｒｅ３</t>
  </si>
  <si>
    <t>探調TOOL　DX3</t>
    <rPh sb="0" eb="1">
      <t>サグ</t>
    </rPh>
    <rPh sb="1" eb="2">
      <t>チョウ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</si>
</sst>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.00_);[Red]\(#,##0.00\)"/>
    <numFmt numFmtId="178" formatCode="#,##0.0_);[Red]\(#,##0.0\)"/>
    <numFmt numFmtId="179" formatCode="#,##0;[Red]#,##0"/>
  </numFmts>
  <fonts count="4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u/>
      <sz val="11"/>
      <color indexed="12"/>
      <name val="ＭＳ 明朝"/>
      <family val="1"/>
    </font>
    <font>
      <sz val="12"/>
      <color auto="1"/>
      <name val="ＭＳ 明朝"/>
      <family val="1"/>
    </font>
    <font>
      <b/>
      <sz val="16"/>
      <color auto="1"/>
      <name val="ＭＳ 明朝"/>
      <family val="1"/>
    </font>
    <font>
      <sz val="6"/>
      <color auto="1"/>
      <name val="游ゴシック"/>
      <family val="3"/>
    </font>
    <font>
      <sz val="14"/>
      <color auto="1"/>
      <name val="ＭＳ 明朝"/>
      <family val="1"/>
    </font>
    <font>
      <sz val="14"/>
      <color auto="1"/>
      <name val="ＭＳ Ｐゴシック"/>
      <family val="3"/>
    </font>
    <font>
      <b/>
      <sz val="20"/>
      <color auto="1"/>
      <name val="ＭＳ 明朝"/>
      <family val="1"/>
    </font>
    <font>
      <sz val="12"/>
      <color auto="1"/>
      <name val="ＭＳ Ｐ明朝"/>
      <family val="1"/>
    </font>
    <font>
      <sz val="14"/>
      <color auto="1"/>
      <name val="ＭＳ Ｐ明朝"/>
      <family val="1"/>
    </font>
    <font>
      <sz val="11"/>
      <color auto="1"/>
      <name val="ＭＳ Ｐ明朝"/>
      <family val="1"/>
    </font>
    <font>
      <sz val="12"/>
      <color indexed="8"/>
      <name val="ＭＳ Ｐ明朝"/>
      <family val="1"/>
    </font>
    <font>
      <b/>
      <sz val="24"/>
      <color auto="1"/>
      <name val="ＭＳ Ｐ明朝"/>
      <family val="1"/>
    </font>
    <font>
      <sz val="12"/>
      <color auto="1"/>
      <name val="DejaVu Sans"/>
      <family val="2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2"/>
      <color indexed="8"/>
      <name val="ＭＳ 明朝"/>
      <family val="1"/>
    </font>
    <font>
      <sz val="12"/>
      <color theme="1"/>
      <name val="ＭＳ Ｐ明朝"/>
      <family val="1"/>
    </font>
    <font>
      <u/>
      <sz val="11"/>
      <color indexed="12"/>
      <name val="ＭＳ Ｐゴシック"/>
      <family val="3"/>
    </font>
    <font>
      <sz val="11"/>
      <color auto="1"/>
      <name val="ＭＳ 明朝"/>
      <family val="1"/>
    </font>
    <font>
      <b/>
      <sz val="11"/>
      <color indexed="9"/>
      <name val="ＭＳ Ｐゴシック"/>
      <family val="3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5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5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5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5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5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6" fillId="0" borderId="0" applyBorder="0" applyProtection="0">
      <alignment vertical="center"/>
    </xf>
    <xf numFmtId="0" fontId="6" fillId="0" borderId="0" applyBorder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42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533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15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NumberFormat="1" applyFont="1" applyFill="1" applyAlignment="1">
      <alignment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0" xfId="0" applyNumberFormat="1" applyFont="1" applyFill="1">
      <alignment vertical="center"/>
    </xf>
    <xf numFmtId="49" fontId="23" fillId="0" borderId="0" xfId="0" applyNumberFormat="1" applyFont="1">
      <alignment vertical="center"/>
    </xf>
    <xf numFmtId="0" fontId="27" fillId="0" borderId="0" xfId="0" applyFont="1">
      <alignment vertical="center"/>
    </xf>
    <xf numFmtId="176" fontId="26" fillId="0" borderId="0" xfId="0" applyNumberFormat="1" applyFont="1" applyFill="1" applyBorder="1">
      <alignment vertical="center"/>
    </xf>
    <xf numFmtId="176" fontId="28" fillId="0" borderId="10" xfId="0" applyNumberFormat="1" applyFont="1" applyFill="1" applyBorder="1" applyAlignment="1">
      <alignment horizontal="center" vertical="center"/>
    </xf>
    <xf numFmtId="0" fontId="26" fillId="31" borderId="11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3" xfId="0" applyNumberFormat="1" applyFont="1" applyFill="1" applyBorder="1" applyAlignment="1">
      <alignment vertical="center"/>
    </xf>
    <xf numFmtId="0" fontId="26" fillId="0" borderId="14" xfId="0" applyNumberFormat="1" applyFont="1" applyFill="1" applyBorder="1" applyAlignment="1">
      <alignment vertical="center"/>
    </xf>
    <xf numFmtId="0" fontId="26" fillId="0" borderId="15" xfId="0" applyNumberFormat="1" applyFont="1" applyFill="1" applyBorder="1" applyAlignment="1">
      <alignment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6" fillId="31" borderId="12" xfId="0" applyNumberFormat="1" applyFont="1" applyFill="1" applyBorder="1" applyAlignment="1">
      <alignment horizontal="center" vertical="center"/>
    </xf>
    <xf numFmtId="0" fontId="26" fillId="0" borderId="18" xfId="0" applyNumberFormat="1" applyFont="1" applyBorder="1" applyAlignment="1">
      <alignment vertical="center"/>
    </xf>
    <xf numFmtId="0" fontId="26" fillId="0" borderId="19" xfId="0" applyNumberFormat="1" applyFont="1" applyBorder="1" applyAlignment="1">
      <alignment vertical="center"/>
    </xf>
    <xf numFmtId="0" fontId="26" fillId="0" borderId="20" xfId="0" applyNumberFormat="1" applyFont="1" applyBorder="1" applyAlignment="1">
      <alignment vertical="center"/>
    </xf>
    <xf numFmtId="176" fontId="26" fillId="0" borderId="11" xfId="0" applyNumberFormat="1" applyFont="1" applyFill="1" applyBorder="1" applyAlignment="1">
      <alignment horizontal="center" vertical="center" shrinkToFit="1"/>
    </xf>
    <xf numFmtId="176" fontId="26" fillId="31" borderId="21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18" xfId="0" applyNumberFormat="1" applyFont="1" applyFill="1" applyBorder="1" applyAlignment="1">
      <alignment horizontal="center" vertical="center" shrinkToFit="1"/>
    </xf>
    <xf numFmtId="176" fontId="26" fillId="0" borderId="22" xfId="0" applyNumberFormat="1" applyFont="1" applyFill="1" applyBorder="1" applyAlignment="1">
      <alignment horizontal="center" vertical="center" shrinkToFit="1"/>
    </xf>
    <xf numFmtId="176" fontId="26" fillId="0" borderId="20" xfId="0" applyNumberFormat="1" applyFont="1" applyFill="1" applyBorder="1" applyAlignment="1">
      <alignment horizontal="center" vertical="center" shrinkToFit="1"/>
    </xf>
    <xf numFmtId="176" fontId="26" fillId="0" borderId="23" xfId="0" applyNumberFormat="1" applyFont="1" applyFill="1" applyBorder="1" applyAlignment="1">
      <alignment horizontal="center" vertical="center" shrinkToFit="1"/>
    </xf>
    <xf numFmtId="176" fontId="26" fillId="0" borderId="17" xfId="0" applyNumberFormat="1" applyFont="1" applyFill="1" applyBorder="1" applyAlignment="1">
      <alignment horizontal="center" vertical="center" shrinkToFit="1"/>
    </xf>
    <xf numFmtId="176" fontId="26" fillId="0" borderId="0" xfId="0" applyNumberFormat="1" applyFont="1" applyFill="1" applyBorder="1" applyAlignment="1">
      <alignment horizontal="center" vertical="center" shrinkToFit="1"/>
    </xf>
    <xf numFmtId="176" fontId="26" fillId="31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176" fontId="29" fillId="0" borderId="0" xfId="0" applyNumberFormat="1" applyFont="1" applyFill="1" applyAlignment="1">
      <alignment horizontal="left" vertical="center"/>
    </xf>
    <xf numFmtId="176" fontId="26" fillId="0" borderId="24" xfId="0" applyNumberFormat="1" applyFont="1" applyFill="1" applyBorder="1" applyAlignment="1">
      <alignment horizontal="center" vertical="center" shrinkToFit="1"/>
    </xf>
    <xf numFmtId="176" fontId="26" fillId="0" borderId="0" xfId="0" applyNumberFormat="1" applyFont="1" applyFill="1" applyAlignment="1">
      <alignment horizontal="left" vertical="center" wrapText="1"/>
    </xf>
    <xf numFmtId="176" fontId="26" fillId="0" borderId="0" xfId="0" applyNumberFormat="1" applyFont="1" applyFill="1" applyAlignment="1">
      <alignment horizontal="right" vertical="center"/>
    </xf>
    <xf numFmtId="176" fontId="26" fillId="31" borderId="25" xfId="0" applyNumberFormat="1" applyFont="1" applyFill="1" applyBorder="1" applyAlignment="1">
      <alignment horizontal="center" vertical="center"/>
    </xf>
    <xf numFmtId="176" fontId="30" fillId="0" borderId="26" xfId="0" applyNumberFormat="1" applyFont="1" applyFill="1" applyBorder="1">
      <alignment vertical="center"/>
    </xf>
    <xf numFmtId="176" fontId="30" fillId="0" borderId="27" xfId="0" applyNumberFormat="1" applyFont="1" applyFill="1" applyBorder="1" applyAlignment="1">
      <alignment horizontal="right" vertical="center"/>
    </xf>
    <xf numFmtId="176" fontId="30" fillId="0" borderId="28" xfId="0" applyNumberFormat="1" applyFont="1" applyFill="1" applyBorder="1" applyAlignment="1">
      <alignment horizontal="right" vertical="center"/>
    </xf>
    <xf numFmtId="176" fontId="30" fillId="0" borderId="29" xfId="0" applyNumberFormat="1" applyFont="1" applyFill="1" applyBorder="1" applyAlignment="1">
      <alignment horizontal="right" vertical="center"/>
    </xf>
    <xf numFmtId="176" fontId="30" fillId="0" borderId="30" xfId="0" applyNumberFormat="1" applyFont="1" applyFill="1" applyBorder="1" applyAlignment="1">
      <alignment horizontal="right" vertical="center"/>
    </xf>
    <xf numFmtId="176" fontId="30" fillId="0" borderId="26" xfId="0" applyNumberFormat="1" applyFont="1" applyFill="1" applyBorder="1" applyAlignment="1">
      <alignment horizontal="right" vertical="center"/>
    </xf>
    <xf numFmtId="176" fontId="30" fillId="0" borderId="0" xfId="0" applyNumberFormat="1" applyFont="1" applyFill="1" applyBorder="1" applyAlignment="1">
      <alignment horizontal="right" vertical="center"/>
    </xf>
    <xf numFmtId="176" fontId="26" fillId="31" borderId="26" xfId="0" applyNumberFormat="1" applyFont="1" applyFill="1" applyBorder="1" applyAlignment="1">
      <alignment horizontal="center" vertical="center"/>
    </xf>
    <xf numFmtId="176" fontId="30" fillId="0" borderId="31" xfId="0" applyNumberFormat="1" applyFont="1" applyFill="1" applyBorder="1">
      <alignment vertical="center"/>
    </xf>
    <xf numFmtId="176" fontId="30" fillId="0" borderId="29" xfId="0" applyNumberFormat="1" applyFont="1" applyFill="1" applyBorder="1">
      <alignment vertical="center"/>
    </xf>
    <xf numFmtId="176" fontId="30" fillId="0" borderId="27" xfId="0" applyNumberFormat="1" applyFont="1" applyFill="1" applyBorder="1">
      <alignment vertical="center"/>
    </xf>
    <xf numFmtId="176" fontId="30" fillId="0" borderId="28" xfId="0" applyNumberFormat="1" applyFont="1" applyFill="1" applyBorder="1">
      <alignment vertical="center"/>
    </xf>
    <xf numFmtId="176" fontId="30" fillId="0" borderId="25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/>
    </xf>
    <xf numFmtId="176" fontId="30" fillId="0" borderId="33" xfId="0" applyNumberFormat="1" applyFont="1" applyFill="1" applyBorder="1">
      <alignment vertical="center"/>
    </xf>
    <xf numFmtId="176" fontId="30" fillId="0" borderId="34" xfId="0" applyNumberFormat="1" applyFont="1" applyFill="1" applyBorder="1" applyAlignment="1">
      <alignment horizontal="right" vertical="center"/>
    </xf>
    <xf numFmtId="176" fontId="30" fillId="0" borderId="35" xfId="0" applyNumberFormat="1" applyFont="1" applyFill="1" applyBorder="1" applyAlignment="1">
      <alignment horizontal="right" vertical="center"/>
    </xf>
    <xf numFmtId="176" fontId="30" fillId="0" borderId="36" xfId="0" applyNumberFormat="1" applyFont="1" applyFill="1" applyBorder="1" applyAlignment="1">
      <alignment vertical="center"/>
    </xf>
    <xf numFmtId="176" fontId="30" fillId="0" borderId="33" xfId="0" applyNumberFormat="1" applyFont="1" applyFill="1" applyBorder="1" applyAlignment="1">
      <alignment vertical="center"/>
    </xf>
    <xf numFmtId="176" fontId="26" fillId="31" borderId="33" xfId="0" applyNumberFormat="1" applyFont="1" applyFill="1" applyBorder="1" applyAlignment="1">
      <alignment horizontal="center" vertical="center"/>
    </xf>
    <xf numFmtId="176" fontId="30" fillId="0" borderId="34" xfId="0" quotePrefix="1" applyNumberFormat="1" applyFont="1" applyFill="1" applyBorder="1" applyAlignment="1">
      <alignment horizontal="right" vertical="center"/>
    </xf>
    <xf numFmtId="176" fontId="30" fillId="0" borderId="37" xfId="0" applyNumberFormat="1" applyFont="1" applyFill="1" applyBorder="1" applyAlignment="1">
      <alignment horizontal="right" vertical="center"/>
    </xf>
    <xf numFmtId="176" fontId="30" fillId="0" borderId="38" xfId="0" applyNumberFormat="1" applyFont="1" applyFill="1" applyBorder="1" applyAlignment="1">
      <alignment horizontal="right" vertical="center"/>
    </xf>
    <xf numFmtId="176" fontId="30" fillId="0" borderId="34" xfId="0" applyNumberFormat="1" applyFont="1" applyFill="1" applyBorder="1">
      <alignment vertical="center"/>
    </xf>
    <xf numFmtId="176" fontId="30" fillId="0" borderId="32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 wrapText="1"/>
    </xf>
    <xf numFmtId="176" fontId="26" fillId="31" borderId="33" xfId="0" applyNumberFormat="1" applyFont="1" applyFill="1" applyBorder="1" applyAlignment="1">
      <alignment horizontal="center" vertical="center" wrapText="1"/>
    </xf>
    <xf numFmtId="176" fontId="26" fillId="31" borderId="39" xfId="0" applyNumberFormat="1" applyFont="1" applyFill="1" applyBorder="1" applyAlignment="1">
      <alignment horizontal="center" vertical="center"/>
    </xf>
    <xf numFmtId="176" fontId="30" fillId="0" borderId="40" xfId="0" applyNumberFormat="1" applyFont="1" applyFill="1" applyBorder="1" applyAlignment="1">
      <alignment horizontal="right" vertical="center"/>
    </xf>
    <xf numFmtId="176" fontId="30" fillId="0" borderId="41" xfId="0" applyNumberFormat="1" applyFont="1" applyFill="1" applyBorder="1" applyAlignment="1">
      <alignment horizontal="right" vertical="center"/>
    </xf>
    <xf numFmtId="176" fontId="30" fillId="0" borderId="42" xfId="0" applyNumberFormat="1" applyFont="1" applyFill="1" applyBorder="1" applyAlignment="1">
      <alignment horizontal="right" vertical="center"/>
    </xf>
    <xf numFmtId="176" fontId="30" fillId="0" borderId="43" xfId="0" applyNumberFormat="1" applyFont="1" applyFill="1" applyBorder="1" applyAlignment="1">
      <alignment horizontal="right" vertical="center"/>
    </xf>
    <xf numFmtId="176" fontId="30" fillId="0" borderId="10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>
      <alignment vertical="center"/>
    </xf>
    <xf numFmtId="177" fontId="30" fillId="0" borderId="34" xfId="0" applyNumberFormat="1" applyFont="1" applyFill="1" applyBorder="1">
      <alignment vertical="center"/>
    </xf>
    <xf numFmtId="177" fontId="30" fillId="0" borderId="37" xfId="0" applyNumberFormat="1" applyFont="1" applyFill="1" applyBorder="1">
      <alignment vertical="center"/>
    </xf>
    <xf numFmtId="177" fontId="30" fillId="0" borderId="35" xfId="0" applyNumberFormat="1" applyFont="1" applyFill="1" applyBorder="1">
      <alignment vertical="center"/>
    </xf>
    <xf numFmtId="177" fontId="30" fillId="0" borderId="44" xfId="0" applyNumberFormat="1" applyFont="1" applyFill="1" applyBorder="1" applyAlignment="1">
      <alignment horizontal="right" vertical="center"/>
    </xf>
    <xf numFmtId="177" fontId="30" fillId="0" borderId="26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>
      <alignment vertical="center"/>
    </xf>
    <xf numFmtId="176" fontId="28" fillId="0" borderId="0" xfId="0" applyNumberFormat="1" applyFont="1" applyFill="1" applyBorder="1" applyAlignment="1">
      <alignment horizontal="center" vertical="center"/>
    </xf>
    <xf numFmtId="176" fontId="26" fillId="0" borderId="45" xfId="0" applyNumberFormat="1" applyFont="1" applyFill="1" applyBorder="1" applyAlignment="1">
      <alignment horizontal="center" vertical="center" wrapText="1"/>
    </xf>
    <xf numFmtId="177" fontId="30" fillId="0" borderId="45" xfId="0" applyNumberFormat="1" applyFont="1" applyFill="1" applyBorder="1" applyAlignment="1">
      <alignment horizontal="right" vertical="center"/>
    </xf>
    <xf numFmtId="177" fontId="30" fillId="0" borderId="34" xfId="0" applyNumberFormat="1" applyFont="1" applyFill="1" applyBorder="1" applyAlignment="1">
      <alignment horizontal="right" vertical="center"/>
    </xf>
    <xf numFmtId="177" fontId="30" fillId="0" borderId="37" xfId="0" applyNumberFormat="1" applyFont="1" applyFill="1" applyBorder="1" applyAlignment="1">
      <alignment horizontal="right" vertical="center"/>
    </xf>
    <xf numFmtId="177" fontId="30" fillId="0" borderId="35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 applyAlignment="1">
      <alignment horizontal="right" vertical="center"/>
    </xf>
    <xf numFmtId="177" fontId="30" fillId="0" borderId="32" xfId="0" applyNumberFormat="1" applyFont="1" applyFill="1" applyBorder="1">
      <alignment vertical="center"/>
    </xf>
    <xf numFmtId="177" fontId="30" fillId="0" borderId="3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right" vertical="center"/>
    </xf>
    <xf numFmtId="176" fontId="26" fillId="31" borderId="46" xfId="0" applyNumberFormat="1" applyFont="1" applyFill="1" applyBorder="1" applyAlignment="1">
      <alignment horizontal="center" vertical="center" wrapText="1"/>
    </xf>
    <xf numFmtId="177" fontId="30" fillId="0" borderId="47" xfId="0" applyNumberFormat="1" applyFont="1" applyFill="1" applyBorder="1">
      <alignment vertical="center"/>
    </xf>
    <xf numFmtId="177" fontId="30" fillId="0" borderId="48" xfId="0" applyNumberFormat="1" applyFont="1" applyFill="1" applyBorder="1">
      <alignment vertical="center"/>
    </xf>
    <xf numFmtId="177" fontId="30" fillId="0" borderId="49" xfId="0" applyNumberFormat="1" applyFont="1" applyFill="1" applyBorder="1">
      <alignment vertical="center"/>
    </xf>
    <xf numFmtId="177" fontId="30" fillId="0" borderId="50" xfId="0" applyNumberFormat="1" applyFont="1" applyFill="1" applyBorder="1">
      <alignment vertical="center"/>
    </xf>
    <xf numFmtId="177" fontId="30" fillId="0" borderId="51" xfId="0" applyNumberFormat="1" applyFont="1" applyFill="1" applyBorder="1" applyAlignment="1">
      <alignment horizontal="right" vertical="center"/>
    </xf>
    <xf numFmtId="177" fontId="30" fillId="0" borderId="47" xfId="0" applyNumberFormat="1" applyFont="1" applyFill="1" applyBorder="1" applyAlignment="1">
      <alignment horizontal="right" vertical="center"/>
    </xf>
    <xf numFmtId="177" fontId="30" fillId="0" borderId="48" xfId="0" applyNumberFormat="1" applyFont="1" applyFill="1" applyBorder="1" applyAlignment="1">
      <alignment horizontal="right" vertical="center"/>
    </xf>
    <xf numFmtId="177" fontId="30" fillId="0" borderId="49" xfId="0" applyNumberFormat="1" applyFont="1" applyFill="1" applyBorder="1" applyAlignment="1">
      <alignment horizontal="right" vertical="center"/>
    </xf>
    <xf numFmtId="177" fontId="30" fillId="0" borderId="50" xfId="0" applyNumberFormat="1" applyFont="1" applyFill="1" applyBorder="1" applyAlignment="1">
      <alignment horizontal="right" vertical="center"/>
    </xf>
    <xf numFmtId="177" fontId="30" fillId="0" borderId="46" xfId="0" applyNumberFormat="1" applyFont="1" applyFill="1" applyBorder="1">
      <alignment vertical="center"/>
    </xf>
    <xf numFmtId="49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>
      <alignment vertical="center"/>
    </xf>
    <xf numFmtId="49" fontId="23" fillId="0" borderId="0" xfId="0" applyNumberFormat="1" applyFont="1" applyFill="1" applyAlignment="1">
      <alignment horizontal="left" vertical="center" wrapText="1"/>
    </xf>
    <xf numFmtId="0" fontId="27" fillId="0" borderId="0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31" fillId="0" borderId="0" xfId="0" applyNumberFormat="1" applyFont="1" applyFill="1" applyAlignment="1" applyProtection="1">
      <alignment horizontal="right" vertical="center"/>
      <protection locked="0"/>
    </xf>
    <xf numFmtId="176" fontId="29" fillId="0" borderId="0" xfId="0" applyNumberFormat="1" applyFont="1" applyFill="1" applyAlignment="1" applyProtection="1">
      <alignment horizontal="center" vertical="center" shrinkToFit="1"/>
      <protection locked="0"/>
    </xf>
    <xf numFmtId="176" fontId="31" fillId="0" borderId="0" xfId="0" applyNumberFormat="1" applyFont="1" applyFill="1" applyProtection="1">
      <alignment vertical="center"/>
      <protection locked="0"/>
    </xf>
    <xf numFmtId="176" fontId="31" fillId="0" borderId="0" xfId="0" applyNumberFormat="1" applyFont="1" applyFill="1" applyAlignment="1" applyProtection="1">
      <alignment horizontal="right" vertical="center"/>
      <protection locked="0"/>
    </xf>
    <xf numFmtId="176" fontId="31" fillId="0" borderId="0" xfId="0" applyNumberFormat="1" applyFont="1" applyFill="1" applyAlignment="1" applyProtection="1">
      <alignment horizontal="center" vertical="center"/>
      <protection locked="0"/>
    </xf>
    <xf numFmtId="176" fontId="31" fillId="0" borderId="0" xfId="0" applyNumberFormat="1" applyFont="1" applyFill="1" applyAlignment="1" applyProtection="1">
      <alignment vertical="center"/>
      <protection locked="0"/>
    </xf>
    <xf numFmtId="176" fontId="31" fillId="0" borderId="0" xfId="0" applyNumberFormat="1" applyFont="1" applyFill="1" applyAlignment="1" applyProtection="1">
      <alignment horizontal="left" vertical="center"/>
      <protection locked="0"/>
    </xf>
    <xf numFmtId="176" fontId="23" fillId="0" borderId="0" xfId="0" applyNumberFormat="1" applyFont="1" applyFill="1" applyProtection="1">
      <alignment vertical="center"/>
      <protection locked="0"/>
    </xf>
    <xf numFmtId="176" fontId="29" fillId="0" borderId="0" xfId="0" applyNumberFormat="1" applyFont="1" applyFill="1" applyProtection="1">
      <alignment vertical="center"/>
      <protection locked="0"/>
    </xf>
    <xf numFmtId="176" fontId="29" fillId="0" borderId="0" xfId="0" applyNumberFormat="1" applyFont="1" applyAlignment="1" applyProtection="1">
      <alignment horizontal="center" vertical="center"/>
      <protection locked="0"/>
    </xf>
    <xf numFmtId="176" fontId="32" fillId="0" borderId="0" xfId="0" applyNumberFormat="1" applyFont="1" applyProtection="1">
      <alignment vertical="center"/>
      <protection locked="0"/>
    </xf>
    <xf numFmtId="176" fontId="29" fillId="0" borderId="0" xfId="0" applyNumberFormat="1" applyFont="1" applyFill="1" applyBorder="1" applyProtection="1">
      <alignment vertical="center"/>
      <protection locked="0"/>
    </xf>
    <xf numFmtId="0" fontId="33" fillId="0" borderId="0" xfId="0" applyNumberFormat="1" applyFont="1" applyFill="1" applyAlignment="1" applyProtection="1">
      <alignment vertical="center"/>
      <protection locked="0"/>
    </xf>
    <xf numFmtId="0" fontId="29" fillId="31" borderId="52" xfId="0" applyNumberFormat="1" applyFont="1" applyFill="1" applyBorder="1" applyAlignment="1" applyProtection="1">
      <alignment horizontal="right" vertical="center"/>
      <protection locked="0"/>
    </xf>
    <xf numFmtId="0" fontId="29" fillId="31" borderId="53" xfId="0" applyNumberFormat="1" applyFont="1" applyFill="1" applyBorder="1" applyAlignment="1" applyProtection="1">
      <alignment horizontal="right" vertical="center"/>
      <protection locked="0"/>
    </xf>
    <xf numFmtId="0" fontId="29" fillId="0" borderId="54" xfId="0" applyNumberFormat="1" applyFont="1" applyFill="1" applyBorder="1" applyAlignment="1" applyProtection="1">
      <alignment vertical="center"/>
      <protection locked="0"/>
    </xf>
    <xf numFmtId="0" fontId="29" fillId="0" borderId="22" xfId="0" applyNumberFormat="1" applyFont="1" applyFill="1" applyBorder="1" applyAlignment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right" vertical="center"/>
      <protection locked="0"/>
    </xf>
    <xf numFmtId="0" fontId="29" fillId="0" borderId="55" xfId="0" applyFont="1" applyFill="1" applyBorder="1" applyAlignment="1" applyProtection="1">
      <alignment horizontal="right" vertical="center"/>
      <protection locked="0"/>
    </xf>
    <xf numFmtId="0" fontId="29" fillId="0" borderId="19" xfId="0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29" fillId="0" borderId="18" xfId="0" applyFont="1" applyFill="1" applyBorder="1" applyAlignment="1" applyProtection="1">
      <alignment horizontal="right" vertical="center"/>
      <protection locked="0"/>
    </xf>
    <xf numFmtId="0" fontId="32" fillId="0" borderId="18" xfId="0" applyFont="1" applyFill="1" applyBorder="1" applyAlignment="1" applyProtection="1">
      <alignment horizontal="right" vertical="center"/>
      <protection locked="0"/>
    </xf>
    <xf numFmtId="0" fontId="29" fillId="0" borderId="56" xfId="0" applyFont="1" applyFill="1" applyBorder="1" applyAlignment="1" applyProtection="1">
      <alignment horizontal="right" vertical="center"/>
      <protection locked="0"/>
    </xf>
    <xf numFmtId="0" fontId="29" fillId="0" borderId="17" xfId="0" applyNumberFormat="1" applyFont="1" applyFill="1" applyBorder="1" applyAlignment="1" applyProtection="1">
      <alignment horizontal="right" vertical="center"/>
      <protection locked="0"/>
    </xf>
    <xf numFmtId="0" fontId="29" fillId="0" borderId="57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58" xfId="0" applyFont="1" applyFill="1" applyBorder="1" applyAlignment="1" applyProtection="1">
      <alignment horizontal="right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59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56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176" fontId="29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60" xfId="0" applyFont="1" applyFill="1" applyBorder="1" applyAlignment="1" applyProtection="1">
      <alignment horizontal="center" vertical="center" shrinkToFit="1"/>
      <protection locked="0"/>
    </xf>
    <xf numFmtId="0" fontId="29" fillId="0" borderId="60" xfId="0" applyFont="1" applyFill="1" applyBorder="1" applyAlignment="1" applyProtection="1">
      <alignment horizontal="center" vertical="center" wrapText="1" shrinkToFit="1"/>
      <protection locked="0"/>
    </xf>
    <xf numFmtId="0" fontId="32" fillId="0" borderId="60" xfId="0" applyFont="1" applyFill="1" applyBorder="1" applyAlignment="1" applyProtection="1">
      <alignment horizontal="center" vertical="center" shrinkToFit="1"/>
      <protection locked="0"/>
    </xf>
    <xf numFmtId="176" fontId="3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29" fillId="31" borderId="63" xfId="0" applyFont="1" applyFill="1" applyBorder="1" applyAlignment="1" applyProtection="1">
      <alignment horizontal="center" vertical="center" wrapText="1"/>
      <protection locked="0"/>
    </xf>
    <xf numFmtId="0" fontId="29" fillId="31" borderId="25" xfId="0" applyFont="1" applyFill="1" applyBorder="1" applyAlignment="1" applyProtection="1">
      <alignment horizontal="center" vertical="center" wrapText="1"/>
      <protection locked="0"/>
    </xf>
    <xf numFmtId="176" fontId="29" fillId="0" borderId="64" xfId="0" applyNumberFormat="1" applyFont="1" applyFill="1" applyBorder="1" applyAlignment="1" applyProtection="1">
      <alignment vertical="center"/>
      <protection locked="0"/>
    </xf>
    <xf numFmtId="176" fontId="29" fillId="0" borderId="28" xfId="0" applyNumberFormat="1" applyFont="1" applyFill="1" applyBorder="1" applyAlignment="1" applyProtection="1">
      <alignment vertical="center"/>
      <protection locked="0"/>
    </xf>
    <xf numFmtId="176" fontId="29" fillId="0" borderId="65" xfId="0" applyNumberFormat="1" applyFont="1" applyBorder="1" applyProtection="1">
      <alignment vertical="center"/>
      <protection locked="0"/>
    </xf>
    <xf numFmtId="176" fontId="29" fillId="0" borderId="60" xfId="0" applyNumberFormat="1" applyFont="1" applyBorder="1" applyProtection="1">
      <alignment vertical="center"/>
      <protection locked="0"/>
    </xf>
    <xf numFmtId="176" fontId="29" fillId="0" borderId="66" xfId="0" applyNumberFormat="1" applyFont="1" applyFill="1" applyBorder="1" applyProtection="1">
      <alignment vertical="center"/>
      <protection locked="0"/>
    </xf>
    <xf numFmtId="176" fontId="29" fillId="0" borderId="67" xfId="0" applyNumberFormat="1" applyFont="1" applyFill="1" applyBorder="1" applyProtection="1">
      <alignment vertical="center"/>
      <protection locked="0"/>
    </xf>
    <xf numFmtId="176" fontId="32" fillId="0" borderId="60" xfId="0" applyNumberFormat="1" applyFont="1" applyFill="1" applyBorder="1" applyProtection="1">
      <alignment vertical="center"/>
      <protection locked="0"/>
    </xf>
    <xf numFmtId="176" fontId="29" fillId="0" borderId="60" xfId="0" applyNumberFormat="1" applyFont="1" applyFill="1" applyBorder="1" applyAlignment="1" applyProtection="1">
      <alignment vertical="center"/>
      <protection locked="0"/>
    </xf>
    <xf numFmtId="176" fontId="29" fillId="0" borderId="62" xfId="0" applyNumberFormat="1" applyFont="1" applyBorder="1" applyProtection="1">
      <alignment vertical="center"/>
      <protection locked="0"/>
    </xf>
    <xf numFmtId="176" fontId="29" fillId="0" borderId="68" xfId="0" applyNumberFormat="1" applyFont="1" applyFill="1" applyBorder="1" applyAlignment="1" applyProtection="1">
      <alignment vertical="center"/>
      <protection locked="0"/>
    </xf>
    <xf numFmtId="176" fontId="29" fillId="0" borderId="57" xfId="0" applyNumberFormat="1" applyFont="1" applyFill="1" applyBorder="1" applyAlignment="1" applyProtection="1">
      <alignment vertical="center"/>
      <protection locked="0"/>
    </xf>
    <xf numFmtId="176" fontId="29" fillId="0" borderId="61" xfId="0" applyNumberFormat="1" applyFont="1" applyFill="1" applyBorder="1" applyProtection="1">
      <alignment vertical="center"/>
      <protection locked="0"/>
    </xf>
    <xf numFmtId="176" fontId="32" fillId="0" borderId="60" xfId="0" applyNumberFormat="1" applyFont="1" applyFill="1" applyBorder="1" applyAlignment="1" applyProtection="1">
      <alignment vertical="center"/>
      <protection locked="0"/>
    </xf>
    <xf numFmtId="176" fontId="29" fillId="0" borderId="68" xfId="0" applyNumberFormat="1" applyFont="1" applyFill="1" applyBorder="1" applyProtection="1">
      <alignment vertical="center"/>
      <protection locked="0"/>
    </xf>
    <xf numFmtId="176" fontId="31" fillId="0" borderId="57" xfId="0" applyNumberFormat="1" applyFont="1" applyFill="1" applyBorder="1" applyProtection="1">
      <alignment vertical="center"/>
      <protection locked="0"/>
    </xf>
    <xf numFmtId="0" fontId="29" fillId="31" borderId="32" xfId="0" applyFont="1" applyFill="1" applyBorder="1" applyAlignment="1" applyProtection="1">
      <alignment horizontal="center" vertical="center" wrapText="1"/>
      <protection locked="0"/>
    </xf>
    <xf numFmtId="176" fontId="29" fillId="0" borderId="69" xfId="0" applyNumberFormat="1" applyFont="1" applyFill="1" applyBorder="1" applyAlignment="1" applyProtection="1">
      <alignment vertical="center"/>
      <protection locked="0"/>
    </xf>
    <xf numFmtId="176" fontId="29" fillId="0" borderId="37" xfId="0" applyNumberFormat="1" applyFont="1" applyFill="1" applyBorder="1" applyAlignment="1" applyProtection="1">
      <alignment vertical="center"/>
      <protection locked="0"/>
    </xf>
    <xf numFmtId="176" fontId="29" fillId="0" borderId="37" xfId="0" applyNumberFormat="1" applyFont="1" applyBorder="1" applyProtection="1">
      <alignment vertical="center"/>
      <protection locked="0"/>
    </xf>
    <xf numFmtId="176" fontId="29" fillId="0" borderId="34" xfId="0" applyNumberFormat="1" applyFont="1" applyBorder="1" applyProtection="1">
      <alignment vertical="center"/>
      <protection locked="0"/>
    </xf>
    <xf numFmtId="176" fontId="29" fillId="0" borderId="38" xfId="0" applyNumberFormat="1" applyFont="1" applyFill="1" applyBorder="1" applyProtection="1">
      <alignment vertical="center"/>
      <protection locked="0"/>
    </xf>
    <xf numFmtId="176" fontId="29" fillId="0" borderId="70" xfId="0" applyNumberFormat="1" applyFont="1" applyFill="1" applyBorder="1" applyProtection="1">
      <alignment vertical="center"/>
      <protection locked="0"/>
    </xf>
    <xf numFmtId="176" fontId="32" fillId="0" borderId="34" xfId="0" applyNumberFormat="1" applyFont="1" applyFill="1" applyBorder="1" applyProtection="1">
      <alignment vertical="center"/>
      <protection locked="0"/>
    </xf>
    <xf numFmtId="176" fontId="29" fillId="0" borderId="34" xfId="0" applyNumberFormat="1" applyFont="1" applyFill="1" applyBorder="1" applyAlignment="1" applyProtection="1">
      <alignment vertical="center"/>
      <protection locked="0"/>
    </xf>
    <xf numFmtId="176" fontId="29" fillId="0" borderId="71" xfId="0" applyNumberFormat="1" applyFont="1" applyBorder="1" applyProtection="1">
      <alignment vertical="center"/>
      <protection locked="0"/>
    </xf>
    <xf numFmtId="176" fontId="29" fillId="0" borderId="33" xfId="0" applyNumberFormat="1" applyFont="1" applyFill="1" applyBorder="1" applyAlignment="1" applyProtection="1">
      <alignment vertical="center"/>
      <protection locked="0"/>
    </xf>
    <xf numFmtId="176" fontId="29" fillId="0" borderId="69" xfId="0" applyNumberFormat="1" applyFont="1" applyFill="1" applyBorder="1" applyProtection="1">
      <alignment vertical="center"/>
      <protection locked="0"/>
    </xf>
    <xf numFmtId="176" fontId="32" fillId="0" borderId="34" xfId="0" applyNumberFormat="1" applyFont="1" applyFill="1" applyBorder="1" applyAlignment="1" applyProtection="1">
      <alignment vertical="center"/>
      <protection locked="0"/>
    </xf>
    <xf numFmtId="176" fontId="29" fillId="0" borderId="33" xfId="0" applyNumberFormat="1" applyFont="1" applyFill="1" applyBorder="1" applyProtection="1">
      <alignment vertical="center"/>
      <protection locked="0"/>
    </xf>
    <xf numFmtId="0" fontId="29" fillId="31" borderId="72" xfId="0" applyFont="1" applyFill="1" applyBorder="1" applyAlignment="1" applyProtection="1">
      <alignment horizontal="center" vertical="center" wrapText="1"/>
      <protection locked="0"/>
    </xf>
    <xf numFmtId="176" fontId="29" fillId="0" borderId="73" xfId="0" applyNumberFormat="1" applyFont="1" applyFill="1" applyBorder="1" applyAlignment="1" applyProtection="1">
      <alignment vertical="center"/>
      <protection locked="0"/>
    </xf>
    <xf numFmtId="176" fontId="29" fillId="0" borderId="41" xfId="0" applyNumberFormat="1" applyFont="1" applyFill="1" applyBorder="1" applyAlignment="1" applyProtection="1">
      <alignment vertical="center"/>
      <protection locked="0"/>
    </xf>
    <xf numFmtId="176" fontId="29" fillId="0" borderId="41" xfId="0" applyNumberFormat="1" applyFont="1" applyBorder="1" applyProtection="1">
      <alignment vertical="center"/>
      <protection locked="0"/>
    </xf>
    <xf numFmtId="176" fontId="29" fillId="0" borderId="40" xfId="0" applyNumberFormat="1" applyFont="1" applyBorder="1" applyProtection="1">
      <alignment vertical="center"/>
      <protection locked="0"/>
    </xf>
    <xf numFmtId="176" fontId="29" fillId="0" borderId="42" xfId="0" applyNumberFormat="1" applyFont="1" applyFill="1" applyBorder="1" applyProtection="1">
      <alignment vertical="center"/>
      <protection locked="0"/>
    </xf>
    <xf numFmtId="176" fontId="29" fillId="0" borderId="74" xfId="0" applyNumberFormat="1" applyFont="1" applyFill="1" applyBorder="1" applyProtection="1">
      <alignment vertical="center"/>
      <protection locked="0"/>
    </xf>
    <xf numFmtId="176" fontId="29" fillId="0" borderId="48" xfId="0" applyNumberFormat="1" applyFont="1" applyBorder="1" applyProtection="1">
      <alignment vertical="center"/>
      <protection locked="0"/>
    </xf>
    <xf numFmtId="176" fontId="32" fillId="0" borderId="40" xfId="0" applyNumberFormat="1" applyFont="1" applyFill="1" applyBorder="1" applyProtection="1">
      <alignment vertical="center"/>
      <protection locked="0"/>
    </xf>
    <xf numFmtId="176" fontId="29" fillId="0" borderId="40" xfId="0" applyNumberFormat="1" applyFont="1" applyFill="1" applyBorder="1" applyAlignment="1" applyProtection="1">
      <alignment vertical="center"/>
      <protection locked="0"/>
    </xf>
    <xf numFmtId="176" fontId="29" fillId="0" borderId="75" xfId="0" applyNumberFormat="1" applyFont="1" applyBorder="1" applyProtection="1">
      <alignment vertical="center"/>
      <protection locked="0"/>
    </xf>
    <xf numFmtId="176" fontId="29" fillId="0" borderId="76" xfId="0" applyNumberFormat="1" applyFont="1" applyBorder="1" applyProtection="1">
      <alignment vertical="center"/>
      <protection locked="0"/>
    </xf>
    <xf numFmtId="176" fontId="29" fillId="0" borderId="77" xfId="0" applyNumberFormat="1" applyFont="1" applyFill="1" applyBorder="1" applyAlignment="1" applyProtection="1">
      <alignment vertical="center"/>
      <protection locked="0"/>
    </xf>
    <xf numFmtId="176" fontId="29" fillId="0" borderId="73" xfId="0" applyNumberFormat="1" applyFont="1" applyFill="1" applyBorder="1" applyProtection="1">
      <alignment vertical="center"/>
      <protection locked="0"/>
    </xf>
    <xf numFmtId="176" fontId="32" fillId="0" borderId="40" xfId="0" applyNumberFormat="1" applyFont="1" applyFill="1" applyBorder="1" applyAlignment="1" applyProtection="1">
      <alignment vertical="center"/>
      <protection locked="0"/>
    </xf>
    <xf numFmtId="176" fontId="29" fillId="0" borderId="77" xfId="0" applyNumberFormat="1" applyFont="1" applyFill="1" applyBorder="1" applyProtection="1">
      <alignment vertical="center"/>
      <protection locked="0"/>
    </xf>
    <xf numFmtId="0" fontId="29" fillId="31" borderId="21" xfId="0" applyFont="1" applyFill="1" applyBorder="1" applyAlignment="1" applyProtection="1">
      <alignment horizontal="center" vertical="center" wrapText="1"/>
      <protection locked="0"/>
    </xf>
    <xf numFmtId="176" fontId="29" fillId="0" borderId="58" xfId="0" applyNumberFormat="1" applyFont="1" applyFill="1" applyBorder="1" applyAlignment="1" applyProtection="1">
      <alignment vertical="center"/>
    </xf>
    <xf numFmtId="176" fontId="29" fillId="0" borderId="22" xfId="0" applyNumberFormat="1" applyFont="1" applyFill="1" applyBorder="1" applyAlignment="1" applyProtection="1">
      <alignment vertical="center"/>
    </xf>
    <xf numFmtId="176" fontId="29" fillId="0" borderId="22" xfId="0" applyNumberFormat="1" applyFont="1" applyBorder="1">
      <alignment vertical="center"/>
    </xf>
    <xf numFmtId="176" fontId="29" fillId="0" borderId="18" xfId="0" applyNumberFormat="1" applyFont="1" applyBorder="1">
      <alignment vertical="center"/>
    </xf>
    <xf numFmtId="176" fontId="29" fillId="0" borderId="59" xfId="0" applyNumberFormat="1" applyFont="1" applyFill="1" applyBorder="1">
      <alignment vertical="center"/>
    </xf>
    <xf numFmtId="176" fontId="29" fillId="0" borderId="19" xfId="0" applyNumberFormat="1" applyFont="1" applyBorder="1">
      <alignment vertical="center"/>
    </xf>
    <xf numFmtId="176" fontId="32" fillId="0" borderId="18" xfId="0" applyNumberFormat="1" applyFont="1" applyFill="1" applyBorder="1">
      <alignment vertical="center"/>
    </xf>
    <xf numFmtId="176" fontId="29" fillId="0" borderId="18" xfId="0" applyNumberFormat="1" applyFont="1" applyFill="1" applyBorder="1" applyAlignment="1" applyProtection="1">
      <alignment vertical="center"/>
    </xf>
    <xf numFmtId="176" fontId="29" fillId="0" borderId="56" xfId="0" applyNumberFormat="1" applyFont="1" applyBorder="1">
      <alignment vertical="center"/>
    </xf>
    <xf numFmtId="176" fontId="29" fillId="0" borderId="17" xfId="0" applyNumberFormat="1" applyFont="1" applyFill="1" applyBorder="1" applyAlignment="1" applyProtection="1">
      <alignment vertical="center"/>
      <protection locked="0"/>
    </xf>
    <xf numFmtId="176" fontId="29" fillId="0" borderId="58" xfId="0" applyNumberFormat="1" applyFont="1" applyFill="1" applyBorder="1">
      <alignment vertical="center"/>
    </xf>
    <xf numFmtId="176" fontId="32" fillId="0" borderId="18" xfId="0" applyNumberFormat="1" applyFont="1" applyFill="1" applyBorder="1" applyAlignment="1" applyProtection="1">
      <alignment vertical="center"/>
    </xf>
    <xf numFmtId="176" fontId="29" fillId="0" borderId="17" xfId="0" applyNumberFormat="1" applyFont="1" applyFill="1" applyBorder="1" applyProtection="1">
      <alignment vertical="center"/>
      <protection locked="0"/>
    </xf>
    <xf numFmtId="0" fontId="29" fillId="31" borderId="24" xfId="0" applyFont="1" applyFill="1" applyBorder="1" applyAlignment="1" applyProtection="1">
      <alignment horizontal="center" vertical="center" wrapText="1"/>
      <protection locked="0"/>
    </xf>
    <xf numFmtId="0" fontId="31" fillId="31" borderId="21" xfId="0" applyFont="1" applyFill="1" applyBorder="1" applyAlignment="1" applyProtection="1">
      <alignment horizontal="center" vertical="center" wrapText="1"/>
      <protection locked="0"/>
    </xf>
    <xf numFmtId="176" fontId="32" fillId="0" borderId="58" xfId="0" applyNumberFormat="1" applyFont="1" applyFill="1" applyBorder="1" applyAlignment="1" applyProtection="1">
      <alignment vertical="center"/>
      <protection locked="0"/>
    </xf>
    <xf numFmtId="176" fontId="29" fillId="0" borderId="22" xfId="0" applyNumberFormat="1" applyFont="1" applyFill="1" applyBorder="1" applyAlignment="1" applyProtection="1">
      <alignment vertical="center"/>
      <protection locked="0"/>
    </xf>
    <xf numFmtId="176" fontId="29" fillId="0" borderId="22" xfId="0" applyNumberFormat="1" applyFont="1" applyFill="1" applyBorder="1" applyProtection="1">
      <alignment vertical="center"/>
      <protection locked="0"/>
    </xf>
    <xf numFmtId="176" fontId="29" fillId="0" borderId="18" xfId="0" applyNumberFormat="1" applyFont="1" applyBorder="1" applyProtection="1">
      <alignment vertical="center"/>
      <protection locked="0"/>
    </xf>
    <xf numFmtId="176" fontId="29" fillId="0" borderId="59" xfId="0" applyNumberFormat="1" applyFont="1" applyFill="1" applyBorder="1" applyProtection="1">
      <alignment vertical="center"/>
      <protection locked="0"/>
    </xf>
    <xf numFmtId="176" fontId="29" fillId="0" borderId="19" xfId="0" applyNumberFormat="1" applyFont="1" applyBorder="1" applyProtection="1">
      <alignment vertical="center"/>
      <protection locked="0"/>
    </xf>
    <xf numFmtId="176" fontId="32" fillId="0" borderId="18" xfId="0" applyNumberFormat="1" applyFont="1" applyFill="1" applyBorder="1" applyProtection="1">
      <alignment vertical="center"/>
      <protection locked="0"/>
    </xf>
    <xf numFmtId="176" fontId="29" fillId="0" borderId="18" xfId="0" applyNumberFormat="1" applyFont="1" applyFill="1" applyBorder="1" applyAlignment="1" applyProtection="1">
      <alignment vertical="center"/>
      <protection locked="0"/>
    </xf>
    <xf numFmtId="176" fontId="29" fillId="0" borderId="56" xfId="0" applyNumberFormat="1" applyFont="1" applyBorder="1" applyProtection="1">
      <alignment vertical="center"/>
      <protection locked="0"/>
    </xf>
    <xf numFmtId="176" fontId="29" fillId="0" borderId="58" xfId="0" applyNumberFormat="1" applyFont="1" applyFill="1" applyBorder="1" applyProtection="1">
      <alignment vertical="center"/>
      <protection locked="0"/>
    </xf>
    <xf numFmtId="176" fontId="32" fillId="0" borderId="18" xfId="0" applyNumberFormat="1" applyFont="1" applyFill="1" applyBorder="1" applyAlignment="1" applyProtection="1">
      <alignment vertical="center"/>
      <protection locked="0"/>
    </xf>
    <xf numFmtId="0" fontId="29" fillId="31" borderId="11" xfId="0" applyFont="1" applyFill="1" applyBorder="1" applyAlignment="1" applyProtection="1">
      <alignment horizontal="center" vertical="center"/>
      <protection locked="0"/>
    </xf>
    <xf numFmtId="176" fontId="29" fillId="0" borderId="52" xfId="0" applyNumberFormat="1" applyFont="1" applyFill="1" applyBorder="1" applyAlignment="1" applyProtection="1">
      <alignment horizontal="right" vertical="center"/>
      <protection locked="0"/>
    </xf>
    <xf numFmtId="176" fontId="29" fillId="0" borderId="13" xfId="0" applyNumberFormat="1" applyFont="1" applyFill="1" applyBorder="1" applyAlignment="1" applyProtection="1">
      <alignment horizontal="right" vertical="center"/>
      <protection locked="0"/>
    </xf>
    <xf numFmtId="176" fontId="29" fillId="0" borderId="14" xfId="0" applyNumberFormat="1" applyFont="1" applyBorder="1" applyAlignment="1" applyProtection="1">
      <alignment horizontal="right" vertical="center"/>
      <protection locked="0"/>
    </xf>
    <xf numFmtId="176" fontId="34" fillId="0" borderId="78" xfId="0" applyNumberFormat="1" applyFont="1" applyFill="1" applyBorder="1" applyAlignment="1" applyProtection="1">
      <alignment horizontal="right" vertical="center"/>
      <protection locked="0"/>
    </xf>
    <xf numFmtId="176" fontId="32" fillId="0" borderId="14" xfId="0" applyNumberFormat="1" applyFont="1" applyFill="1" applyBorder="1" applyAlignment="1" applyProtection="1">
      <alignment horizontal="right" vertical="center"/>
      <protection locked="0"/>
    </xf>
    <xf numFmtId="176" fontId="29" fillId="0" borderId="53" xfId="0" applyNumberFormat="1" applyFont="1" applyBorder="1" applyAlignment="1" applyProtection="1">
      <alignment horizontal="right" vertical="center"/>
      <protection locked="0"/>
    </xf>
    <xf numFmtId="176" fontId="29" fillId="0" borderId="12" xfId="0" applyNumberFormat="1" applyFont="1" applyFill="1" applyBorder="1" applyAlignment="1" applyProtection="1">
      <alignment horizontal="center" vertical="center"/>
      <protection locked="0"/>
    </xf>
    <xf numFmtId="176" fontId="29" fillId="0" borderId="57" xfId="0" applyNumberFormat="1" applyFont="1" applyFill="1" applyBorder="1" applyAlignment="1" applyProtection="1">
      <alignment horizontal="center" vertical="center"/>
      <protection locked="0"/>
    </xf>
    <xf numFmtId="176" fontId="29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0" fontId="29" fillId="31" borderId="63" xfId="0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center" vertical="center"/>
      <protection locked="0"/>
    </xf>
    <xf numFmtId="0" fontId="29" fillId="0" borderId="80" xfId="0" applyNumberFormat="1" applyFont="1" applyFill="1" applyBorder="1" applyAlignment="1" applyProtection="1">
      <alignment horizontal="center" vertical="center"/>
      <protection locked="0"/>
    </xf>
    <xf numFmtId="0" fontId="29" fillId="0" borderId="81" xfId="0" applyFont="1" applyBorder="1" applyAlignment="1" applyProtection="1">
      <alignment horizontal="center" vertical="center"/>
      <protection locked="0"/>
    </xf>
    <xf numFmtId="0" fontId="29" fillId="0" borderId="82" xfId="0" applyFont="1" applyFill="1" applyBorder="1" applyAlignment="1" applyProtection="1">
      <alignment horizontal="center" vertical="center"/>
      <protection locked="0"/>
    </xf>
    <xf numFmtId="0" fontId="32" fillId="0" borderId="81" xfId="0" applyFont="1" applyFill="1" applyBorder="1" applyAlignment="1" applyProtection="1">
      <alignment horizontal="center" vertical="center"/>
      <protection locked="0"/>
    </xf>
    <xf numFmtId="0" fontId="32" fillId="0" borderId="81" xfId="0" applyFont="1" applyBorder="1" applyProtection="1">
      <alignment vertical="center"/>
      <protection locked="0"/>
    </xf>
    <xf numFmtId="0" fontId="29" fillId="0" borderId="83" xfId="0" applyFont="1" applyBorder="1" applyAlignment="1" applyProtection="1">
      <alignment horizontal="center" vertical="center"/>
      <protection locked="0"/>
    </xf>
    <xf numFmtId="176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left" vertical="center"/>
      <protection locked="0"/>
    </xf>
    <xf numFmtId="0" fontId="29" fillId="0" borderId="80" xfId="0" applyNumberFormat="1" applyFont="1" applyFill="1" applyBorder="1" applyAlignment="1" applyProtection="1">
      <alignment horizontal="left" vertical="center"/>
      <protection locked="0"/>
    </xf>
    <xf numFmtId="0" fontId="29" fillId="0" borderId="80" xfId="0" applyFont="1" applyBorder="1" applyProtection="1">
      <alignment vertical="center"/>
      <protection locked="0"/>
    </xf>
    <xf numFmtId="0" fontId="29" fillId="0" borderId="81" xfId="0" applyFont="1" applyBorder="1" applyProtection="1">
      <alignment vertical="center"/>
      <protection locked="0"/>
    </xf>
    <xf numFmtId="0" fontId="29" fillId="0" borderId="81" xfId="0" applyNumberFormat="1" applyFont="1" applyFill="1" applyBorder="1" applyAlignment="1" applyProtection="1">
      <alignment vertical="center"/>
      <protection locked="0"/>
    </xf>
    <xf numFmtId="0" fontId="29" fillId="0" borderId="82" xfId="0" applyFont="1" applyFill="1" applyBorder="1" applyProtection="1">
      <alignment vertical="center"/>
      <protection locked="0"/>
    </xf>
    <xf numFmtId="0" fontId="29" fillId="0" borderId="83" xfId="0" applyFont="1" applyBorder="1" applyProtection="1">
      <alignment vertical="center"/>
      <protection locked="0"/>
    </xf>
    <xf numFmtId="176" fontId="29" fillId="0" borderId="10" xfId="0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0" fontId="29" fillId="0" borderId="79" xfId="0" applyFont="1" applyFill="1" applyBorder="1" applyProtection="1">
      <alignment vertical="center"/>
      <protection locked="0"/>
    </xf>
    <xf numFmtId="0" fontId="32" fillId="0" borderId="81" xfId="0" applyNumberFormat="1" applyFont="1" applyFill="1" applyBorder="1" applyAlignment="1" applyProtection="1">
      <alignment vertical="center"/>
      <protection locked="0"/>
    </xf>
    <xf numFmtId="0" fontId="29" fillId="0" borderId="81" xfId="0" applyFont="1" applyBorder="1" applyAlignment="1" applyProtection="1">
      <alignment horizontal="left"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32" fillId="0" borderId="81" xfId="0" applyFont="1" applyFill="1" applyBorder="1" applyAlignment="1" applyProtection="1">
      <alignment horizontal="left" vertical="center"/>
      <protection locked="0"/>
    </xf>
    <xf numFmtId="0" fontId="29" fillId="0" borderId="83" xfId="0" applyFont="1" applyBorder="1" applyAlignment="1" applyProtection="1">
      <alignment horizontal="left" vertical="center"/>
      <protection locked="0"/>
    </xf>
    <xf numFmtId="176" fontId="29" fillId="0" borderId="10" xfId="0" applyNumberFormat="1" applyFont="1" applyFill="1" applyBorder="1" applyAlignment="1" applyProtection="1">
      <alignment horizontal="left" vertical="center"/>
      <protection locked="0"/>
    </xf>
    <xf numFmtId="176" fontId="29" fillId="0" borderId="57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9" fillId="31" borderId="24" xfId="0" applyFont="1" applyFill="1" applyBorder="1" applyAlignment="1" applyProtection="1">
      <alignment horizontal="center" vertical="center"/>
      <protection locked="0"/>
    </xf>
    <xf numFmtId="0" fontId="29" fillId="0" borderId="84" xfId="0" applyNumberFormat="1" applyFont="1" applyFill="1" applyBorder="1" applyAlignment="1" applyProtection="1">
      <alignment horizontal="center" vertical="center"/>
      <protection locked="0"/>
    </xf>
    <xf numFmtId="0" fontId="29" fillId="0" borderId="85" xfId="0" applyNumberFormat="1" applyFont="1" applyFill="1" applyBorder="1" applyAlignment="1" applyProtection="1">
      <alignment horizontal="center" vertical="center"/>
      <protection locked="0"/>
    </xf>
    <xf numFmtId="0" fontId="29" fillId="0" borderId="75" xfId="0" applyFont="1" applyBorder="1" applyProtection="1">
      <alignment vertical="center"/>
      <protection locked="0"/>
    </xf>
    <xf numFmtId="0" fontId="29" fillId="0" borderId="75" xfId="0" applyFont="1" applyBorder="1" applyAlignment="1" applyProtection="1">
      <alignment horizontal="center" vertical="center"/>
      <protection locked="0"/>
    </xf>
    <xf numFmtId="0" fontId="29" fillId="0" borderId="86" xfId="0" applyFont="1" applyFill="1" applyBorder="1" applyAlignment="1" applyProtection="1">
      <alignment horizontal="center" vertical="center"/>
      <protection locked="0"/>
    </xf>
    <xf numFmtId="0" fontId="32" fillId="0" borderId="75" xfId="0" applyFont="1" applyFill="1" applyBorder="1" applyAlignment="1" applyProtection="1">
      <alignment horizontal="center" vertical="center"/>
      <protection locked="0"/>
    </xf>
    <xf numFmtId="0" fontId="32" fillId="0" borderId="75" xfId="0" applyFont="1" applyBorder="1" applyProtection="1">
      <alignment vertical="center"/>
      <protection locked="0"/>
    </xf>
    <xf numFmtId="0" fontId="29" fillId="0" borderId="87" xfId="0" applyFont="1" applyBorder="1" applyAlignment="1" applyProtection="1">
      <alignment horizontal="center" vertical="center"/>
      <protection locked="0"/>
    </xf>
    <xf numFmtId="176" fontId="29" fillId="0" borderId="77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NumberFormat="1" applyFont="1" applyFill="1" applyBorder="1" applyAlignment="1" applyProtection="1">
      <alignment horizontal="right" vertical="center"/>
      <protection locked="0"/>
    </xf>
    <xf numFmtId="0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29" fillId="0" borderId="81" xfId="0" applyFont="1" applyBorder="1" applyAlignment="1" applyProtection="1">
      <alignment horizontal="right" vertical="center"/>
      <protection locked="0"/>
    </xf>
    <xf numFmtId="0" fontId="34" fillId="0" borderId="78" xfId="0" applyFont="1" applyFill="1" applyBorder="1" applyAlignment="1" applyProtection="1">
      <alignment horizontal="right" vertical="center"/>
      <protection locked="0"/>
    </xf>
    <xf numFmtId="0" fontId="32" fillId="0" borderId="14" xfId="0" applyFont="1" applyFill="1" applyBorder="1" applyAlignment="1" applyProtection="1">
      <alignment horizontal="right" vertical="center"/>
      <protection locked="0"/>
    </xf>
    <xf numFmtId="0" fontId="29" fillId="0" borderId="53" xfId="0" applyFont="1" applyBorder="1" applyAlignment="1" applyProtection="1">
      <alignment horizontal="right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57" xfId="0" applyNumberFormat="1" applyFont="1" applyFill="1" applyBorder="1" applyAlignment="1" applyProtection="1">
      <alignment horizontal="center" vertical="center"/>
      <protection locked="0"/>
    </xf>
    <xf numFmtId="0" fontId="29" fillId="0" borderId="81" xfId="0" applyFont="1" applyFill="1" applyBorder="1" applyAlignment="1" applyProtection="1">
      <alignment horizontal="center" vertical="center" shrinkToFit="1"/>
      <protection locked="0"/>
    </xf>
    <xf numFmtId="0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Font="1" applyFill="1" applyBorder="1" applyAlignment="1" applyProtection="1">
      <alignment horizontal="center" vertical="center" shrinkToFit="1"/>
      <protection locked="0"/>
    </xf>
    <xf numFmtId="0" fontId="32" fillId="0" borderId="81" xfId="0" applyFont="1" applyBorder="1" applyAlignment="1" applyProtection="1">
      <alignment horizontal="center" vertical="center" shrinkToFit="1"/>
      <protection locked="0"/>
    </xf>
    <xf numFmtId="0" fontId="29" fillId="0" borderId="83" xfId="0" applyFont="1" applyFill="1" applyBorder="1" applyAlignment="1" applyProtection="1">
      <alignment horizontal="center" vertical="center" shrinkToFit="1"/>
      <protection locked="0"/>
    </xf>
    <xf numFmtId="0" fontId="29" fillId="0" borderId="77" xfId="0" applyNumberFormat="1" applyFont="1" applyFill="1" applyBorder="1" applyAlignment="1" applyProtection="1">
      <alignment horizontal="center" vertical="center"/>
      <protection locked="0"/>
    </xf>
    <xf numFmtId="0" fontId="29" fillId="31" borderId="21" xfId="0" applyFont="1" applyFill="1" applyBorder="1" applyAlignment="1" applyProtection="1">
      <alignment horizontal="center" vertical="center" wrapText="1" shrinkToFit="1"/>
      <protection locked="0"/>
    </xf>
    <xf numFmtId="176" fontId="29" fillId="0" borderId="58" xfId="0" applyNumberFormat="1" applyFont="1" applyFill="1" applyBorder="1" applyAlignment="1" applyProtection="1">
      <alignment vertical="center"/>
      <protection locked="0"/>
    </xf>
    <xf numFmtId="178" fontId="29" fillId="0" borderId="18" xfId="0" applyNumberFormat="1" applyFont="1" applyFill="1" applyBorder="1" applyProtection="1">
      <alignment vertical="center"/>
      <protection locked="0"/>
    </xf>
    <xf numFmtId="176" fontId="32" fillId="0" borderId="18" xfId="0" applyNumberFormat="1" applyFont="1" applyFill="1" applyBorder="1" applyAlignment="1" applyProtection="1">
      <alignment horizontal="right" vertical="center"/>
      <protection locked="0"/>
    </xf>
    <xf numFmtId="176" fontId="29" fillId="0" borderId="58" xfId="0" applyNumberFormat="1" applyFont="1" applyFill="1" applyBorder="1" applyAlignment="1" applyProtection="1">
      <alignment horizontal="center" vertical="center"/>
      <protection locked="0"/>
    </xf>
    <xf numFmtId="176" fontId="29" fillId="0" borderId="22" xfId="0" applyNumberFormat="1" applyFont="1" applyFill="1" applyBorder="1" applyAlignment="1" applyProtection="1">
      <alignment horizontal="center" vertical="center"/>
      <protection locked="0"/>
    </xf>
    <xf numFmtId="176" fontId="29" fillId="0" borderId="18" xfId="0" applyNumberFormat="1" applyFont="1" applyBorder="1" applyAlignment="1" applyProtection="1">
      <alignment horizontal="center" vertical="center"/>
      <protection locked="0"/>
    </xf>
    <xf numFmtId="176" fontId="34" fillId="0" borderId="59" xfId="0" applyNumberFormat="1" applyFont="1" applyFill="1" applyBorder="1" applyAlignment="1" applyProtection="1">
      <alignment horizontal="center" vertical="center"/>
      <protection locked="0"/>
    </xf>
    <xf numFmtId="176" fontId="32" fillId="0" borderId="18" xfId="0" applyNumberFormat="1" applyFont="1" applyFill="1" applyBorder="1" applyAlignment="1" applyProtection="1">
      <alignment horizontal="center" vertical="center"/>
      <protection locked="0"/>
    </xf>
    <xf numFmtId="176" fontId="29" fillId="0" borderId="56" xfId="0" applyNumberFormat="1" applyFont="1" applyBorder="1" applyAlignment="1" applyProtection="1">
      <alignment horizontal="center" vertical="center"/>
      <protection locked="0"/>
    </xf>
    <xf numFmtId="176" fontId="29" fillId="0" borderId="17" xfId="0" applyNumberFormat="1" applyFont="1" applyFill="1" applyBorder="1" applyAlignment="1" applyProtection="1">
      <alignment horizontal="center" vertical="center"/>
      <protection locked="0"/>
    </xf>
    <xf numFmtId="176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35" fillId="31" borderId="24" xfId="0" applyFont="1" applyFill="1" applyBorder="1" applyAlignment="1" applyProtection="1">
      <alignment horizontal="center" vertical="center" wrapText="1" shrinkToFit="1"/>
      <protection locked="0"/>
    </xf>
    <xf numFmtId="176" fontId="29" fillId="0" borderId="84" xfId="0" applyNumberFormat="1" applyFont="1" applyFill="1" applyBorder="1" applyAlignment="1" applyProtection="1">
      <alignment vertical="center" shrinkToFit="1"/>
      <protection locked="0"/>
    </xf>
    <xf numFmtId="176" fontId="29" fillId="0" borderId="85" xfId="0" applyNumberFormat="1" applyFont="1" applyFill="1" applyBorder="1" applyAlignment="1" applyProtection="1">
      <alignment vertical="center" shrinkToFit="1"/>
      <protection locked="0"/>
    </xf>
    <xf numFmtId="176" fontId="29" fillId="0" borderId="18" xfId="0" applyNumberFormat="1" applyFont="1" applyBorder="1" applyAlignment="1" applyProtection="1">
      <alignment vertical="center" shrinkToFit="1"/>
      <protection locked="0"/>
    </xf>
    <xf numFmtId="176" fontId="36" fillId="0" borderId="75" xfId="0" applyNumberFormat="1" applyFont="1" applyBorder="1" applyAlignment="1" applyProtection="1">
      <alignment vertical="center" shrinkToFit="1"/>
      <protection locked="0"/>
    </xf>
    <xf numFmtId="176" fontId="29" fillId="0" borderId="75" xfId="0" applyNumberFormat="1" applyFont="1" applyBorder="1" applyAlignment="1" applyProtection="1">
      <alignment vertical="center" shrinkToFit="1"/>
      <protection locked="0"/>
    </xf>
    <xf numFmtId="176" fontId="29" fillId="0" borderId="86" xfId="0" applyNumberFormat="1" applyFont="1" applyFill="1" applyBorder="1" applyAlignment="1" applyProtection="1">
      <alignment vertical="center" shrinkToFit="1"/>
      <protection locked="0"/>
    </xf>
    <xf numFmtId="176" fontId="32" fillId="0" borderId="75" xfId="0" applyNumberFormat="1" applyFont="1" applyFill="1" applyBorder="1" applyAlignment="1" applyProtection="1">
      <alignment vertical="center" shrinkToFit="1"/>
      <protection locked="0"/>
    </xf>
    <xf numFmtId="0" fontId="29" fillId="0" borderId="75" xfId="0" applyNumberFormat="1" applyFont="1" applyFill="1" applyBorder="1" applyAlignment="1" applyProtection="1">
      <alignment vertical="center" shrinkToFit="1"/>
      <protection locked="0"/>
    </xf>
    <xf numFmtId="176" fontId="29" fillId="0" borderId="18" xfId="0" applyNumberFormat="1" applyFont="1" applyBorder="1" applyAlignment="1" applyProtection="1">
      <alignment horizontal="left" vertical="center" shrinkToFit="1"/>
      <protection locked="0"/>
    </xf>
    <xf numFmtId="176" fontId="29" fillId="0" borderId="87" xfId="0" applyNumberFormat="1" applyFont="1" applyBorder="1" applyAlignment="1" applyProtection="1">
      <alignment vertical="center" shrinkToFit="1"/>
      <protection locked="0"/>
    </xf>
    <xf numFmtId="176" fontId="29" fillId="0" borderId="17" xfId="0" applyNumberFormat="1" applyFont="1" applyFill="1" applyBorder="1" applyAlignment="1" applyProtection="1">
      <alignment vertical="center" shrinkToFit="1"/>
      <protection locked="0"/>
    </xf>
    <xf numFmtId="176" fontId="29" fillId="0" borderId="57" xfId="0" applyNumberFormat="1" applyFont="1" applyFill="1" applyBorder="1" applyAlignment="1" applyProtection="1">
      <alignment vertical="center" shrinkToFit="1"/>
      <protection locked="0"/>
    </xf>
    <xf numFmtId="49" fontId="31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Protection="1">
      <alignment vertical="center"/>
      <protection locked="0"/>
    </xf>
    <xf numFmtId="49" fontId="37" fillId="0" borderId="0" xfId="0" applyNumberFormat="1" applyFont="1" applyProtection="1">
      <alignment vertical="center"/>
      <protection locked="0"/>
    </xf>
    <xf numFmtId="176" fontId="23" fillId="0" borderId="10" xfId="0" applyNumberFormat="1" applyFont="1" applyFill="1" applyBorder="1" applyProtection="1">
      <alignment vertical="center"/>
      <protection locked="0"/>
    </xf>
    <xf numFmtId="176" fontId="23" fillId="0" borderId="0" xfId="0" applyNumberFormat="1" applyFont="1" applyFill="1" applyBorder="1" applyProtection="1">
      <alignment vertical="center"/>
      <protection locked="0"/>
    </xf>
    <xf numFmtId="0" fontId="23" fillId="0" borderId="0" xfId="0" applyFont="1" applyFill="1" applyBorder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29" fillId="0" borderId="59" xfId="0" applyFont="1" applyFill="1" applyBorder="1" applyAlignment="1" applyProtection="1">
      <alignment horizontal="right" vertical="center"/>
      <protection locked="0"/>
    </xf>
    <xf numFmtId="0" fontId="38" fillId="0" borderId="18" xfId="0" applyFont="1" applyBorder="1" applyAlignment="1" applyProtection="1">
      <alignment horizontal="right" vertical="center"/>
      <protection locked="0"/>
    </xf>
    <xf numFmtId="176" fontId="38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88" xfId="0" applyNumberFormat="1" applyFont="1" applyFill="1" applyBorder="1" applyAlignment="1" applyProtection="1">
      <alignment horizontal="center" vertical="center"/>
      <protection locked="0"/>
    </xf>
    <xf numFmtId="176" fontId="29" fillId="31" borderId="12" xfId="0" applyNumberFormat="1" applyFont="1" applyFill="1" applyBorder="1" applyAlignment="1" applyProtection="1">
      <alignment horizontal="center" vertical="center"/>
      <protection locked="0"/>
    </xf>
    <xf numFmtId="176" fontId="38" fillId="0" borderId="14" xfId="0" applyNumberFormat="1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right" vertical="center"/>
      <protection locked="0"/>
    </xf>
    <xf numFmtId="176" fontId="29" fillId="0" borderId="17" xfId="0" applyNumberFormat="1" applyFont="1" applyFill="1" applyBorder="1" applyAlignment="1" applyProtection="1">
      <alignment horizontal="right" vertical="center"/>
      <protection locked="0"/>
    </xf>
    <xf numFmtId="176" fontId="29" fillId="0" borderId="52" xfId="0" applyNumberFormat="1" applyFont="1" applyFill="1" applyBorder="1" applyAlignment="1" applyProtection="1">
      <alignment horizontal="right" vertical="center" shrinkToFit="1"/>
      <protection locked="0"/>
    </xf>
    <xf numFmtId="176" fontId="29" fillId="0" borderId="68" xfId="0" applyNumberFormat="1" applyFont="1" applyFill="1" applyBorder="1" applyAlignment="1" applyProtection="1">
      <alignment horizontal="right" vertical="center"/>
      <protection locked="0"/>
    </xf>
    <xf numFmtId="176" fontId="29" fillId="31" borderId="89" xfId="0" applyNumberFormat="1" applyFont="1" applyFill="1" applyBorder="1" applyAlignment="1" applyProtection="1">
      <alignment horizontal="center" vertical="center"/>
      <protection locked="0"/>
    </xf>
    <xf numFmtId="176" fontId="29" fillId="31" borderId="90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1" xfId="0" applyNumberFormat="1" applyFont="1" applyFill="1" applyBorder="1" applyAlignment="1" applyProtection="1">
      <alignment horizontal="right" vertical="center"/>
      <protection locked="0"/>
    </xf>
    <xf numFmtId="176" fontId="29" fillId="46" borderId="65" xfId="0" applyNumberFormat="1" applyFont="1" applyFill="1" applyBorder="1" applyAlignment="1" applyProtection="1">
      <alignment horizontal="right" vertical="center"/>
      <protection locked="0"/>
    </xf>
    <xf numFmtId="176" fontId="29" fillId="0" borderId="60" xfId="0" applyNumberFormat="1" applyFont="1" applyBorder="1" applyAlignment="1" applyProtection="1">
      <alignment horizontal="right" vertical="center"/>
      <protection locked="0"/>
    </xf>
    <xf numFmtId="176" fontId="29" fillId="0" borderId="91" xfId="0" applyNumberFormat="1" applyFont="1" applyFill="1" applyBorder="1" applyAlignment="1" applyProtection="1">
      <alignment horizontal="right" vertical="center"/>
      <protection locked="0"/>
    </xf>
    <xf numFmtId="176" fontId="32" fillId="0" borderId="60" xfId="0" applyNumberFormat="1" applyFont="1" applyFill="1" applyBorder="1" applyAlignment="1" applyProtection="1">
      <alignment horizontal="right" vertical="center"/>
      <protection locked="0"/>
    </xf>
    <xf numFmtId="176" fontId="38" fillId="0" borderId="60" xfId="0" applyNumberFormat="1" applyFont="1" applyBorder="1" applyAlignment="1" applyProtection="1">
      <alignment horizontal="right" vertical="center"/>
      <protection locked="0"/>
    </xf>
    <xf numFmtId="176" fontId="29" fillId="0" borderId="62" xfId="0" applyNumberFormat="1" applyFont="1" applyBorder="1" applyAlignment="1" applyProtection="1">
      <alignment horizontal="right" vertical="center"/>
      <protection locked="0"/>
    </xf>
    <xf numFmtId="176" fontId="29" fillId="31" borderId="92" xfId="0" applyNumberFormat="1" applyFont="1" applyFill="1" applyBorder="1" applyAlignment="1" applyProtection="1">
      <alignment horizontal="center" vertical="center"/>
      <protection locked="0"/>
    </xf>
    <xf numFmtId="176" fontId="29" fillId="31" borderId="46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93" xfId="0" applyNumberFormat="1" applyFont="1" applyFill="1" applyBorder="1" applyAlignment="1" applyProtection="1">
      <alignment horizontal="right" vertical="center"/>
      <protection locked="0"/>
    </xf>
    <xf numFmtId="176" fontId="29" fillId="46" borderId="49" xfId="0" applyNumberFormat="1" applyFont="1" applyFill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94" xfId="0" applyNumberFormat="1" applyFont="1" applyFill="1" applyBorder="1" applyAlignment="1" applyProtection="1">
      <alignment horizontal="right" vertical="center"/>
      <protection locked="0"/>
    </xf>
    <xf numFmtId="176" fontId="32" fillId="0" borderId="48" xfId="0" applyNumberFormat="1" applyFont="1" applyFill="1" applyBorder="1" applyAlignment="1" applyProtection="1">
      <alignment horizontal="right" vertical="center"/>
      <protection locked="0"/>
    </xf>
    <xf numFmtId="176" fontId="38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75" xfId="0" applyNumberFormat="1" applyFont="1" applyBorder="1" applyAlignment="1" applyProtection="1">
      <alignment horizontal="right" vertical="center"/>
      <protection locked="0"/>
    </xf>
    <xf numFmtId="176" fontId="29" fillId="0" borderId="95" xfId="0" applyNumberFormat="1" applyFont="1" applyBorder="1" applyAlignment="1" applyProtection="1">
      <alignment horizontal="right" vertical="center"/>
      <protection locked="0"/>
    </xf>
    <xf numFmtId="176" fontId="29" fillId="0" borderId="77" xfId="0" applyNumberFormat="1" applyFont="1" applyFill="1" applyBorder="1" applyAlignment="1" applyProtection="1">
      <alignment horizontal="right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wrapTex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58" xfId="0" applyNumberFormat="1" applyFont="1" applyFill="1" applyBorder="1" applyAlignment="1" applyProtection="1">
      <alignment horizontal="right" vertical="center"/>
      <protection locked="0"/>
    </xf>
    <xf numFmtId="176" fontId="29" fillId="46" borderId="22" xfId="0" applyNumberFormat="1" applyFont="1" applyFill="1" applyBorder="1" applyAlignment="1" applyProtection="1">
      <alignment horizontal="right" vertical="center"/>
      <protection locked="0"/>
    </xf>
    <xf numFmtId="176" fontId="29" fillId="0" borderId="59" xfId="0" applyNumberFormat="1" applyFont="1" applyFill="1" applyBorder="1" applyAlignment="1" applyProtection="1">
      <alignment horizontal="right" vertical="center"/>
      <protection locked="0"/>
    </xf>
    <xf numFmtId="176" fontId="38" fillId="0" borderId="18" xfId="0" applyNumberFormat="1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right" vertical="center"/>
      <protection locked="0"/>
    </xf>
    <xf numFmtId="176" fontId="29" fillId="0" borderId="0" xfId="0" applyNumberFormat="1" applyFont="1" applyFill="1" applyAlignment="1" applyProtection="1">
      <alignment vertical="center" wrapText="1"/>
      <protection locked="0"/>
    </xf>
    <xf numFmtId="176" fontId="29" fillId="0" borderId="79" xfId="0" applyNumberFormat="1" applyFont="1" applyFill="1" applyBorder="1" applyAlignment="1" applyProtection="1">
      <alignment horizontal="right" vertical="center"/>
    </xf>
    <xf numFmtId="176" fontId="29" fillId="46" borderId="80" xfId="0" applyNumberFormat="1" applyFont="1" applyFill="1" applyBorder="1" applyAlignment="1">
      <alignment horizontal="right" vertical="center"/>
    </xf>
    <xf numFmtId="176" fontId="29" fillId="0" borderId="80" xfId="0" applyNumberFormat="1" applyFont="1" applyBorder="1" applyAlignment="1">
      <alignment horizontal="right" vertical="center"/>
    </xf>
    <xf numFmtId="176" fontId="29" fillId="0" borderId="80" xfId="0" applyNumberFormat="1" applyFont="1" applyFill="1" applyBorder="1" applyAlignment="1" applyProtection="1">
      <alignment horizontal="right" vertical="center"/>
    </xf>
    <xf numFmtId="176" fontId="29" fillId="0" borderId="96" xfId="0" applyNumberFormat="1" applyFont="1" applyFill="1" applyBorder="1" applyAlignment="1">
      <alignment horizontal="right" vertical="center"/>
    </xf>
    <xf numFmtId="176" fontId="32" fillId="0" borderId="80" xfId="0" applyNumberFormat="1" applyFont="1" applyFill="1" applyBorder="1" applyAlignment="1">
      <alignment horizontal="right" vertical="center"/>
    </xf>
    <xf numFmtId="176" fontId="38" fillId="0" borderId="80" xfId="0" applyNumberFormat="1" applyFont="1" applyBorder="1" applyAlignment="1">
      <alignment horizontal="right" vertical="center"/>
    </xf>
    <xf numFmtId="176" fontId="29" fillId="0" borderId="56" xfId="0" applyNumberFormat="1" applyFont="1" applyBorder="1" applyAlignment="1">
      <alignment horizontal="right" vertical="center"/>
    </xf>
    <xf numFmtId="176" fontId="29" fillId="31" borderId="97" xfId="0" applyNumberFormat="1" applyFont="1" applyFill="1" applyBorder="1" applyAlignment="1" applyProtection="1">
      <alignment horizontal="center" vertical="center"/>
      <protection locked="0"/>
    </xf>
    <xf numFmtId="176" fontId="29" fillId="31" borderId="10" xfId="0" applyNumberFormat="1" applyFont="1" applyFill="1" applyBorder="1" applyAlignment="1" applyProtection="1">
      <alignment horizontal="center" vertical="center"/>
      <protection locked="0"/>
    </xf>
    <xf numFmtId="176" fontId="29" fillId="0" borderId="79" xfId="0" applyNumberFormat="1" applyFont="1" applyFill="1" applyBorder="1" applyAlignment="1">
      <alignment horizontal="right" vertical="center"/>
    </xf>
    <xf numFmtId="176" fontId="29" fillId="0" borderId="81" xfId="0" applyNumberFormat="1" applyFont="1" applyFill="1" applyBorder="1" applyAlignment="1">
      <alignment horizontal="right" vertical="center"/>
    </xf>
    <xf numFmtId="176" fontId="29" fillId="0" borderId="18" xfId="0" applyNumberFormat="1" applyFont="1" applyBorder="1" applyAlignment="1">
      <alignment horizontal="right" vertical="center"/>
    </xf>
    <xf numFmtId="176" fontId="32" fillId="0" borderId="81" xfId="0" applyNumberFormat="1" applyFont="1" applyFill="1" applyBorder="1" applyAlignment="1">
      <alignment horizontal="right" vertical="center"/>
    </xf>
    <xf numFmtId="176" fontId="29" fillId="0" borderId="83" xfId="0" applyNumberFormat="1" applyFont="1" applyBorder="1" applyAlignment="1">
      <alignment horizontal="right" vertical="center"/>
    </xf>
    <xf numFmtId="176" fontId="38" fillId="0" borderId="60" xfId="0" applyNumberFormat="1" applyFont="1" applyBorder="1" applyProtection="1">
      <alignment vertical="center"/>
      <protection locked="0"/>
    </xf>
    <xf numFmtId="176" fontId="38" fillId="0" borderId="48" xfId="0" applyNumberFormat="1" applyFont="1" applyBorder="1" applyProtection="1">
      <alignment vertical="center"/>
      <protection locked="0"/>
    </xf>
    <xf numFmtId="49" fontId="31" fillId="0" borderId="0" xfId="0" applyNumberFormat="1" applyFont="1" applyFill="1" applyAlignment="1">
      <alignment horizontal="left" vertical="center" wrapText="1"/>
    </xf>
    <xf numFmtId="0" fontId="0" fillId="0" borderId="0" xfId="0">
      <alignment vertical="center"/>
    </xf>
    <xf numFmtId="0" fontId="31" fillId="0" borderId="0" xfId="0" applyNumberFormat="1" applyFont="1" applyFill="1" applyAlignment="1">
      <alignment horizontal="right" vertical="center"/>
    </xf>
    <xf numFmtId="176" fontId="29" fillId="0" borderId="0" xfId="0" applyNumberFormat="1" applyFont="1" applyFill="1" applyAlignment="1">
      <alignment horizontal="center" vertical="center" shrinkToFit="1"/>
    </xf>
    <xf numFmtId="176" fontId="31" fillId="0" borderId="0" xfId="0" applyNumberFormat="1" applyFont="1" applyFill="1">
      <alignment vertical="center"/>
    </xf>
    <xf numFmtId="176" fontId="23" fillId="0" borderId="0" xfId="0" applyNumberFormat="1" applyFont="1" applyFill="1">
      <alignment vertical="center"/>
    </xf>
    <xf numFmtId="176" fontId="29" fillId="0" borderId="0" xfId="0" applyNumberFormat="1" applyFont="1" applyFill="1">
      <alignment vertical="center"/>
    </xf>
    <xf numFmtId="176" fontId="29" fillId="0" borderId="0" xfId="0" applyNumberFormat="1" applyFont="1" applyAlignment="1">
      <alignment horizontal="center" vertical="center"/>
    </xf>
    <xf numFmtId="176" fontId="32" fillId="0" borderId="0" xfId="0" applyNumberFormat="1" applyFont="1">
      <alignment vertical="center"/>
    </xf>
    <xf numFmtId="176" fontId="29" fillId="0" borderId="0" xfId="0" applyNumberFormat="1" applyFont="1" applyFill="1" applyBorder="1">
      <alignment vertical="center"/>
    </xf>
    <xf numFmtId="0" fontId="33" fillId="0" borderId="0" xfId="0" applyNumberFormat="1" applyFont="1" applyFill="1" applyAlignment="1">
      <alignment vertical="center"/>
    </xf>
    <xf numFmtId="0" fontId="29" fillId="31" borderId="52" xfId="0" applyNumberFormat="1" applyFont="1" applyFill="1" applyBorder="1" applyAlignment="1">
      <alignment horizontal="right" vertical="center"/>
    </xf>
    <xf numFmtId="0" fontId="29" fillId="31" borderId="53" xfId="0" applyNumberFormat="1" applyFont="1" applyFill="1" applyBorder="1" applyAlignment="1">
      <alignment horizontal="right" vertical="center"/>
    </xf>
    <xf numFmtId="0" fontId="29" fillId="0" borderId="52" xfId="0" applyNumberFormat="1" applyFont="1" applyFill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29" fillId="0" borderId="18" xfId="0" applyFont="1" applyBorder="1" applyAlignment="1">
      <alignment horizontal="right" vertical="center"/>
    </xf>
    <xf numFmtId="0" fontId="29" fillId="0" borderId="59" xfId="0" applyFont="1" applyFill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2" fillId="0" borderId="18" xfId="0" applyFont="1" applyFill="1" applyBorder="1" applyAlignment="1">
      <alignment horizontal="right" vertical="center"/>
    </xf>
    <xf numFmtId="0" fontId="38" fillId="0" borderId="18" xfId="0" applyFont="1" applyBorder="1" applyAlignment="1">
      <alignment horizontal="right" vertical="center"/>
    </xf>
    <xf numFmtId="0" fontId="29" fillId="0" borderId="56" xfId="0" applyFont="1" applyFill="1" applyBorder="1" applyAlignment="1">
      <alignment horizontal="right" vertical="center"/>
    </xf>
    <xf numFmtId="0" fontId="29" fillId="0" borderId="17" xfId="0" applyNumberFormat="1" applyFont="1" applyFill="1" applyBorder="1" applyAlignment="1">
      <alignment horizontal="right" vertical="center"/>
    </xf>
    <xf numFmtId="0" fontId="29" fillId="0" borderId="0" xfId="0" applyNumberFormat="1" applyFont="1" applyFill="1" applyBorder="1" applyAlignment="1">
      <alignment horizontal="right" vertical="center"/>
    </xf>
    <xf numFmtId="0" fontId="29" fillId="0" borderId="58" xfId="0" applyNumberFormat="1" applyFont="1" applyFill="1" applyBorder="1" applyAlignment="1">
      <alignment horizontal="right" vertical="center"/>
    </xf>
    <xf numFmtId="176" fontId="29" fillId="31" borderId="58" xfId="0" applyNumberFormat="1" applyFont="1" applyFill="1" applyBorder="1" applyAlignment="1">
      <alignment horizontal="center" vertical="center" shrinkToFit="1"/>
    </xf>
    <xf numFmtId="176" fontId="29" fillId="31" borderId="56" xfId="0" applyNumberFormat="1" applyFont="1" applyFill="1" applyBorder="1" applyAlignment="1">
      <alignment horizontal="center" vertical="center" shrinkToFit="1"/>
    </xf>
    <xf numFmtId="176" fontId="29" fillId="0" borderId="58" xfId="0" applyNumberFormat="1" applyFont="1" applyFill="1" applyBorder="1" applyAlignment="1">
      <alignment horizontal="center" vertical="center" shrinkToFit="1"/>
    </xf>
    <xf numFmtId="176" fontId="29" fillId="0" borderId="22" xfId="0" applyNumberFormat="1" applyFont="1" applyFill="1" applyBorder="1" applyAlignment="1">
      <alignment horizontal="center" vertical="center" shrinkToFit="1"/>
    </xf>
    <xf numFmtId="176" fontId="29" fillId="0" borderId="18" xfId="0" applyNumberFormat="1" applyFont="1" applyFill="1" applyBorder="1" applyAlignment="1">
      <alignment horizontal="center" vertical="center" shrinkToFit="1"/>
    </xf>
    <xf numFmtId="176" fontId="29" fillId="0" borderId="59" xfId="0" applyNumberFormat="1" applyFont="1" applyFill="1" applyBorder="1" applyAlignment="1">
      <alignment horizontal="center" vertical="center" shrinkToFit="1"/>
    </xf>
    <xf numFmtId="176" fontId="32" fillId="0" borderId="18" xfId="0" applyNumberFormat="1" applyFont="1" applyFill="1" applyBorder="1" applyAlignment="1">
      <alignment horizontal="center" vertical="center" shrinkToFit="1"/>
    </xf>
    <xf numFmtId="176" fontId="38" fillId="0" borderId="14" xfId="0" applyNumberFormat="1" applyFont="1" applyFill="1" applyBorder="1" applyAlignment="1">
      <alignment horizontal="center" vertical="center" shrinkToFit="1"/>
    </xf>
    <xf numFmtId="176" fontId="29" fillId="0" borderId="56" xfId="0" applyNumberFormat="1" applyFont="1" applyFill="1" applyBorder="1" applyAlignment="1">
      <alignment horizontal="center" vertical="center" shrinkToFit="1"/>
    </xf>
    <xf numFmtId="176" fontId="29" fillId="0" borderId="17" xfId="0" applyNumberFormat="1" applyFont="1" applyFill="1" applyBorder="1" applyAlignment="1">
      <alignment horizontal="center" vertical="center" shrinkToFit="1"/>
    </xf>
    <xf numFmtId="176" fontId="29" fillId="0" borderId="0" xfId="0" applyNumberFormat="1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wrapText="1" shrinkToFit="1"/>
    </xf>
    <xf numFmtId="0" fontId="32" fillId="0" borderId="18" xfId="0" applyFont="1" applyFill="1" applyBorder="1" applyAlignment="1">
      <alignment horizontal="center" vertical="center" shrinkToFit="1"/>
    </xf>
    <xf numFmtId="176" fontId="31" fillId="0" borderId="0" xfId="0" applyNumberFormat="1" applyFont="1" applyFill="1" applyBorder="1">
      <alignment vertical="center"/>
    </xf>
    <xf numFmtId="176" fontId="29" fillId="0" borderId="10" xfId="0" applyNumberFormat="1" applyFont="1" applyFill="1" applyBorder="1" applyProtection="1">
      <alignment vertical="center"/>
      <protection locked="0"/>
    </xf>
    <xf numFmtId="0" fontId="29" fillId="31" borderId="88" xfId="0" applyFont="1" applyFill="1" applyBorder="1" applyAlignment="1">
      <alignment horizontal="center" vertical="center"/>
    </xf>
    <xf numFmtId="0" fontId="29" fillId="31" borderId="12" xfId="0" applyFont="1" applyFill="1" applyBorder="1" applyAlignment="1">
      <alignment horizontal="left" vertical="center"/>
    </xf>
    <xf numFmtId="176" fontId="29" fillId="0" borderId="73" xfId="0" applyNumberFormat="1" applyFont="1" applyFill="1" applyBorder="1" applyAlignment="1">
      <alignment horizontal="right" vertical="center"/>
    </xf>
    <xf numFmtId="176" fontId="29" fillId="46" borderId="41" xfId="0" applyNumberFormat="1" applyFont="1" applyFill="1" applyBorder="1" applyAlignment="1">
      <alignment horizontal="right" vertical="center"/>
    </xf>
    <xf numFmtId="176" fontId="29" fillId="0" borderId="40" xfId="0" applyNumberFormat="1" applyFont="1" applyBorder="1" applyAlignment="1">
      <alignment horizontal="right" vertical="center"/>
    </xf>
    <xf numFmtId="176" fontId="29" fillId="0" borderId="98" xfId="0" applyNumberFormat="1" applyFont="1" applyFill="1" applyBorder="1" applyAlignment="1">
      <alignment horizontal="right" vertical="center"/>
    </xf>
    <xf numFmtId="176" fontId="32" fillId="0" borderId="40" xfId="0" applyNumberFormat="1" applyFont="1" applyFill="1" applyBorder="1" applyAlignment="1">
      <alignment horizontal="right" vertical="center"/>
    </xf>
    <xf numFmtId="176" fontId="29" fillId="0" borderId="40" xfId="0" applyNumberFormat="1" applyFont="1" applyBorder="1">
      <alignment vertical="center"/>
    </xf>
    <xf numFmtId="176" fontId="29" fillId="0" borderId="76" xfId="0" applyNumberFormat="1" applyFont="1" applyBorder="1" applyAlignment="1">
      <alignment horizontal="right" vertical="center"/>
    </xf>
    <xf numFmtId="176" fontId="29" fillId="0" borderId="17" xfId="0" applyNumberFormat="1" applyFont="1" applyFill="1" applyBorder="1" applyAlignment="1">
      <alignment horizontal="right" vertical="center"/>
    </xf>
    <xf numFmtId="176" fontId="29" fillId="0" borderId="77" xfId="0" applyNumberFormat="1" applyFont="1" applyFill="1" applyBorder="1" applyAlignment="1">
      <alignment horizontal="right" vertical="center"/>
    </xf>
    <xf numFmtId="0" fontId="29" fillId="31" borderId="92" xfId="0" applyFont="1" applyFill="1" applyBorder="1" applyAlignment="1">
      <alignment horizontal="center" vertical="center"/>
    </xf>
    <xf numFmtId="0" fontId="29" fillId="31" borderId="21" xfId="0" applyFont="1" applyFill="1" applyBorder="1" applyAlignment="1">
      <alignment horizontal="center" vertical="center" wrapText="1"/>
    </xf>
    <xf numFmtId="176" fontId="29" fillId="0" borderId="58" xfId="0" applyNumberFormat="1" applyFont="1" applyFill="1" applyBorder="1" applyAlignment="1">
      <alignment horizontal="right" vertical="center"/>
    </xf>
    <xf numFmtId="176" fontId="29" fillId="46" borderId="22" xfId="0" applyNumberFormat="1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right" vertical="center"/>
    </xf>
    <xf numFmtId="176" fontId="31" fillId="0" borderId="18" xfId="0" applyNumberFormat="1" applyFont="1" applyBorder="1" applyAlignment="1">
      <alignment horizontal="right" vertical="center"/>
    </xf>
    <xf numFmtId="176" fontId="32" fillId="0" borderId="18" xfId="0" applyNumberFormat="1" applyFont="1" applyFill="1" applyBorder="1" applyAlignment="1">
      <alignment horizontal="right" vertical="center"/>
    </xf>
    <xf numFmtId="176" fontId="29" fillId="31" borderId="88" xfId="0" applyNumberFormat="1" applyFont="1" applyFill="1" applyBorder="1" applyAlignment="1">
      <alignment horizontal="center" vertical="center"/>
    </xf>
    <xf numFmtId="176" fontId="29" fillId="31" borderId="10" xfId="0" applyNumberFormat="1" applyFont="1" applyFill="1" applyBorder="1" applyAlignment="1">
      <alignment horizontal="center" vertical="center"/>
    </xf>
    <xf numFmtId="176" fontId="29" fillId="0" borderId="82" xfId="0" applyNumberFormat="1" applyFont="1" applyFill="1" applyBorder="1" applyAlignment="1">
      <alignment horizontal="right" vertical="center"/>
    </xf>
    <xf numFmtId="176" fontId="32" fillId="0" borderId="14" xfId="0" applyNumberFormat="1" applyFont="1" applyFill="1" applyBorder="1" applyAlignment="1">
      <alignment horizontal="center" vertical="center"/>
    </xf>
    <xf numFmtId="176" fontId="38" fillId="0" borderId="81" xfId="0" applyNumberFormat="1" applyFont="1" applyBorder="1" applyAlignment="1">
      <alignment horizontal="right" vertical="center"/>
    </xf>
    <xf numFmtId="176" fontId="29" fillId="31" borderId="89" xfId="0" applyNumberFormat="1" applyFont="1" applyFill="1" applyBorder="1" applyAlignment="1">
      <alignment horizontal="center" vertical="center"/>
    </xf>
    <xf numFmtId="0" fontId="29" fillId="31" borderId="90" xfId="0" applyNumberFormat="1" applyFont="1" applyFill="1" applyBorder="1" applyAlignment="1">
      <alignment horizontal="center" vertical="center" shrinkToFit="1"/>
    </xf>
    <xf numFmtId="176" fontId="29" fillId="0" borderId="61" xfId="0" applyNumberFormat="1" applyFont="1" applyFill="1" applyBorder="1" applyAlignment="1">
      <alignment horizontal="right" vertical="center"/>
    </xf>
    <xf numFmtId="176" fontId="29" fillId="46" borderId="65" xfId="0" applyNumberFormat="1" applyFont="1" applyFill="1" applyBorder="1" applyAlignment="1">
      <alignment horizontal="right" vertical="center"/>
    </xf>
    <xf numFmtId="176" fontId="29" fillId="0" borderId="60" xfId="0" applyNumberFormat="1" applyFont="1" applyBorder="1" applyAlignment="1">
      <alignment horizontal="right" vertical="center"/>
    </xf>
    <xf numFmtId="176" fontId="29" fillId="0" borderId="91" xfId="0" applyNumberFormat="1" applyFont="1" applyFill="1" applyBorder="1" applyAlignment="1">
      <alignment horizontal="right" vertical="center"/>
    </xf>
    <xf numFmtId="176" fontId="32" fillId="0" borderId="81" xfId="0" applyNumberFormat="1" applyFont="1" applyFill="1" applyBorder="1" applyAlignment="1">
      <alignment horizontal="center" vertical="center"/>
    </xf>
    <xf numFmtId="176" fontId="32" fillId="0" borderId="60" xfId="0" applyNumberFormat="1" applyFont="1" applyFill="1" applyBorder="1" applyAlignment="1">
      <alignment horizontal="right" vertical="center"/>
    </xf>
    <xf numFmtId="176" fontId="29" fillId="0" borderId="60" xfId="0" applyNumberFormat="1" applyFont="1" applyBorder="1">
      <alignment vertical="center"/>
    </xf>
    <xf numFmtId="176" fontId="38" fillId="0" borderId="60" xfId="0" applyNumberFormat="1" applyFont="1" applyBorder="1">
      <alignment vertical="center"/>
    </xf>
    <xf numFmtId="176" fontId="29" fillId="0" borderId="62" xfId="0" applyNumberFormat="1" applyFont="1" applyBorder="1" applyAlignment="1">
      <alignment horizontal="right" vertical="center"/>
    </xf>
    <xf numFmtId="176" fontId="29" fillId="0" borderId="68" xfId="0" applyNumberFormat="1" applyFont="1" applyFill="1" applyBorder="1" applyAlignment="1">
      <alignment horizontal="right" vertical="center"/>
    </xf>
    <xf numFmtId="176" fontId="29" fillId="31" borderId="92" xfId="0" applyNumberFormat="1" applyFont="1" applyFill="1" applyBorder="1" applyAlignment="1">
      <alignment horizontal="center" vertical="center"/>
    </xf>
    <xf numFmtId="0" fontId="29" fillId="31" borderId="46" xfId="0" applyNumberFormat="1" applyFont="1" applyFill="1" applyBorder="1" applyAlignment="1">
      <alignment horizontal="center" vertical="center" shrinkToFit="1"/>
    </xf>
    <xf numFmtId="176" fontId="29" fillId="0" borderId="93" xfId="0" applyNumberFormat="1" applyFont="1" applyFill="1" applyBorder="1" applyAlignment="1">
      <alignment horizontal="right" vertical="center"/>
    </xf>
    <xf numFmtId="176" fontId="29" fillId="46" borderId="49" xfId="0" applyNumberFormat="1" applyFont="1" applyFill="1" applyBorder="1" applyAlignment="1">
      <alignment horizontal="right" vertical="center"/>
    </xf>
    <xf numFmtId="176" fontId="29" fillId="0" borderId="48" xfId="0" applyNumberFormat="1" applyFont="1" applyBorder="1" applyAlignment="1">
      <alignment horizontal="right" vertical="center"/>
    </xf>
    <xf numFmtId="176" fontId="29" fillId="0" borderId="94" xfId="0" applyNumberFormat="1" applyFont="1" applyFill="1" applyBorder="1" applyAlignment="1">
      <alignment horizontal="right" vertical="center"/>
    </xf>
    <xf numFmtId="176" fontId="32" fillId="0" borderId="75" xfId="0" applyNumberFormat="1" applyFont="1" applyFill="1" applyBorder="1" applyAlignment="1">
      <alignment horizontal="center" vertical="center"/>
    </xf>
    <xf numFmtId="176" fontId="32" fillId="0" borderId="48" xfId="0" applyNumberFormat="1" applyFont="1" applyFill="1" applyBorder="1" applyAlignment="1">
      <alignment horizontal="right" vertical="center"/>
    </xf>
    <xf numFmtId="176" fontId="29" fillId="0" borderId="48" xfId="0" applyNumberFormat="1" applyFont="1" applyBorder="1">
      <alignment vertical="center"/>
    </xf>
    <xf numFmtId="176" fontId="38" fillId="0" borderId="48" xfId="0" applyNumberFormat="1" applyFont="1" applyBorder="1">
      <alignment vertical="center"/>
    </xf>
    <xf numFmtId="176" fontId="29" fillId="0" borderId="75" xfId="0" applyNumberFormat="1" applyFont="1" applyBorder="1" applyAlignment="1">
      <alignment horizontal="right" vertical="center"/>
    </xf>
    <xf numFmtId="176" fontId="29" fillId="0" borderId="95" xfId="0" applyNumberFormat="1" applyFont="1" applyBorder="1" applyAlignment="1">
      <alignment horizontal="right" vertical="center"/>
    </xf>
    <xf numFmtId="176" fontId="29" fillId="0" borderId="10" xfId="0" applyNumberFormat="1" applyFont="1" applyFill="1" applyBorder="1" applyAlignment="1" applyProtection="1">
      <alignment horizontal="right" vertical="center"/>
      <protection locked="0"/>
    </xf>
    <xf numFmtId="176" fontId="29" fillId="31" borderId="54" xfId="0" applyNumberFormat="1" applyFont="1" applyFill="1" applyBorder="1" applyAlignment="1">
      <alignment horizontal="center" vertical="center"/>
    </xf>
    <xf numFmtId="0" fontId="29" fillId="31" borderId="17" xfId="0" applyNumberFormat="1" applyFont="1" applyFill="1" applyBorder="1" applyAlignment="1">
      <alignment horizontal="center" vertical="center" shrinkToFit="1"/>
    </xf>
    <xf numFmtId="176" fontId="29" fillId="0" borderId="19" xfId="0" applyNumberFormat="1" applyFont="1" applyBorder="1" applyAlignment="1">
      <alignment horizontal="right" vertical="center"/>
    </xf>
    <xf numFmtId="176" fontId="29" fillId="0" borderId="22" xfId="0" applyNumberFormat="1" applyFont="1" applyFill="1" applyBorder="1" applyAlignment="1">
      <alignment horizontal="right" vertical="center"/>
    </xf>
    <xf numFmtId="179" fontId="29" fillId="0" borderId="19" xfId="0" applyNumberFormat="1" applyFont="1" applyFill="1" applyBorder="1" applyAlignment="1">
      <alignment horizontal="right" vertical="center"/>
    </xf>
    <xf numFmtId="179" fontId="29" fillId="0" borderId="99" xfId="0" applyNumberFormat="1" applyFont="1" applyFill="1" applyBorder="1" applyAlignment="1">
      <alignment horizontal="right" vertical="center"/>
    </xf>
    <xf numFmtId="179" fontId="29" fillId="0" borderId="11" xfId="0" applyNumberFormat="1" applyFont="1" applyFill="1" applyBorder="1" applyAlignment="1">
      <alignment horizontal="left" vertical="center"/>
    </xf>
    <xf numFmtId="176" fontId="32" fillId="0" borderId="22" xfId="0" applyNumberFormat="1" applyFont="1" applyFill="1" applyBorder="1" applyAlignment="1">
      <alignment horizontal="right" vertical="center"/>
    </xf>
    <xf numFmtId="176" fontId="38" fillId="0" borderId="18" xfId="0" applyNumberFormat="1" applyFont="1" applyBorder="1" applyAlignment="1">
      <alignment horizontal="right" vertical="center"/>
    </xf>
    <xf numFmtId="176" fontId="32" fillId="0" borderId="19" xfId="0" applyNumberFormat="1" applyFont="1" applyBorder="1" applyAlignment="1">
      <alignment horizontal="right" vertical="center"/>
    </xf>
    <xf numFmtId="176" fontId="32" fillId="0" borderId="99" xfId="0" applyNumberFormat="1" applyFont="1" applyBorder="1" applyAlignment="1">
      <alignment horizontal="right" vertical="center"/>
    </xf>
    <xf numFmtId="176" fontId="29" fillId="0" borderId="54" xfId="0" applyNumberFormat="1" applyFont="1" applyFill="1" applyBorder="1" applyAlignment="1">
      <alignment horizontal="right" vertical="center"/>
    </xf>
    <xf numFmtId="176" fontId="32" fillId="0" borderId="63" xfId="0" applyNumberFormat="1" applyFont="1" applyFill="1" applyBorder="1" applyAlignment="1">
      <alignment horizontal="right" vertical="center"/>
    </xf>
    <xf numFmtId="176" fontId="38" fillId="0" borderId="18" xfId="0" applyNumberFormat="1" applyFont="1" applyBorder="1">
      <alignment vertical="center"/>
    </xf>
    <xf numFmtId="0" fontId="29" fillId="0" borderId="10" xfId="0" applyNumberFormat="1" applyFont="1" applyFill="1" applyBorder="1" applyAlignment="1" applyProtection="1">
      <alignment vertical="center"/>
      <protection locked="0"/>
    </xf>
    <xf numFmtId="176" fontId="29" fillId="31" borderId="57" xfId="0" applyNumberFormat="1" applyFont="1" applyFill="1" applyBorder="1" applyAlignment="1">
      <alignment horizontal="center" vertical="center"/>
    </xf>
    <xf numFmtId="176" fontId="29" fillId="0" borderId="100" xfId="0" applyNumberFormat="1" applyFont="1" applyFill="1" applyBorder="1" applyAlignment="1">
      <alignment horizontal="right" vertical="center"/>
    </xf>
    <xf numFmtId="176" fontId="29" fillId="0" borderId="84" xfId="0" applyNumberFormat="1" applyFont="1" applyFill="1" applyBorder="1" applyAlignment="1">
      <alignment horizontal="right" vertical="center"/>
    </xf>
    <xf numFmtId="176" fontId="29" fillId="31" borderId="90" xfId="0" applyNumberFormat="1" applyFont="1" applyFill="1" applyBorder="1" applyAlignment="1">
      <alignment horizontal="center" vertical="center" shrinkToFit="1"/>
    </xf>
    <xf numFmtId="176" fontId="29" fillId="0" borderId="52" xfId="0" applyNumberFormat="1" applyFont="1" applyFill="1" applyBorder="1" applyAlignment="1">
      <alignment horizontal="right" vertical="center"/>
    </xf>
    <xf numFmtId="176" fontId="29" fillId="46" borderId="13" xfId="0" applyNumberFormat="1" applyFont="1" applyFill="1" applyBorder="1" applyAlignment="1">
      <alignment horizontal="right" vertical="center"/>
    </xf>
    <xf numFmtId="176" fontId="29" fillId="0" borderId="14" xfId="0" applyNumberFormat="1" applyFont="1" applyBorder="1" applyAlignment="1">
      <alignment horizontal="right" vertical="center"/>
    </xf>
    <xf numFmtId="176" fontId="29" fillId="0" borderId="78" xfId="0" applyNumberFormat="1" applyFont="1" applyFill="1" applyBorder="1" applyAlignment="1">
      <alignment horizontal="right" vertical="center"/>
    </xf>
    <xf numFmtId="176" fontId="29" fillId="0" borderId="101" xfId="0" applyNumberFormat="1" applyFont="1" applyFill="1" applyBorder="1" applyAlignment="1">
      <alignment horizontal="right" vertical="center"/>
    </xf>
    <xf numFmtId="176" fontId="29" fillId="0" borderId="13" xfId="0" applyNumberFormat="1" applyFont="1" applyFill="1" applyBorder="1" applyAlignment="1">
      <alignment horizontal="right" vertical="center"/>
    </xf>
    <xf numFmtId="176" fontId="32" fillId="0" borderId="14" xfId="0" applyNumberFormat="1" applyFont="1" applyFill="1" applyBorder="1" applyAlignment="1">
      <alignment horizontal="right" vertical="center"/>
    </xf>
    <xf numFmtId="176" fontId="38" fillId="0" borderId="14" xfId="0" applyNumberFormat="1" applyFont="1" applyBorder="1">
      <alignment vertical="center"/>
    </xf>
    <xf numFmtId="176" fontId="29" fillId="0" borderId="53" xfId="0" applyNumberFormat="1" applyFont="1" applyBorder="1" applyAlignment="1">
      <alignment horizontal="right" vertical="center"/>
    </xf>
    <xf numFmtId="0" fontId="29" fillId="0" borderId="10" xfId="0" applyNumberFormat="1" applyFont="1" applyFill="1" applyBorder="1" applyAlignment="1" applyProtection="1">
      <alignment horizontal="left" vertical="center"/>
      <protection locked="0"/>
    </xf>
    <xf numFmtId="176" fontId="29" fillId="31" borderId="72" xfId="0" applyNumberFormat="1" applyFont="1" applyFill="1" applyBorder="1" applyAlignment="1">
      <alignment horizontal="center" vertical="center" shrinkToFit="1"/>
    </xf>
    <xf numFmtId="176" fontId="29" fillId="0" borderId="42" xfId="0" applyNumberFormat="1" applyFont="1" applyFill="1" applyBorder="1" applyAlignment="1">
      <alignment horizontal="right" vertical="center"/>
    </xf>
    <xf numFmtId="176" fontId="29" fillId="0" borderId="41" xfId="0" applyNumberFormat="1" applyFont="1" applyFill="1" applyBorder="1" applyAlignment="1">
      <alignment horizontal="right" vertical="center"/>
    </xf>
    <xf numFmtId="176" fontId="29" fillId="0" borderId="34" xfId="0" applyNumberFormat="1" applyFont="1" applyFill="1" applyBorder="1" applyAlignment="1">
      <alignment horizontal="right" vertical="center"/>
    </xf>
    <xf numFmtId="176" fontId="38" fillId="0" borderId="40" xfId="0" applyNumberFormat="1" applyFont="1" applyBorder="1">
      <alignment vertical="center"/>
    </xf>
    <xf numFmtId="176" fontId="29" fillId="0" borderId="27" xfId="0" applyNumberFormat="1" applyFont="1" applyBorder="1" applyAlignment="1">
      <alignment horizontal="right" vertical="center"/>
    </xf>
    <xf numFmtId="176" fontId="29" fillId="0" borderId="33" xfId="0" applyNumberFormat="1" applyFont="1" applyFill="1" applyBorder="1" applyAlignment="1">
      <alignment horizontal="right" vertical="center"/>
    </xf>
    <xf numFmtId="176" fontId="29" fillId="0" borderId="26" xfId="0" applyNumberFormat="1" applyFont="1" applyFill="1" applyBorder="1" applyAlignment="1">
      <alignment horizontal="right" vertical="center"/>
    </xf>
    <xf numFmtId="176" fontId="29" fillId="31" borderId="102" xfId="0" applyNumberFormat="1" applyFont="1" applyFill="1" applyBorder="1" applyAlignment="1">
      <alignment horizontal="center" vertical="center"/>
    </xf>
    <xf numFmtId="0" fontId="29" fillId="31" borderId="46" xfId="0" applyFont="1" applyFill="1" applyBorder="1" applyAlignment="1">
      <alignment horizontal="center" vertical="center" wrapText="1"/>
    </xf>
    <xf numFmtId="176" fontId="29" fillId="0" borderId="103" xfId="0" applyNumberFormat="1" applyFont="1" applyFill="1" applyBorder="1" applyAlignment="1">
      <alignment horizontal="right" vertical="center"/>
    </xf>
    <xf numFmtId="176" fontId="29" fillId="0" borderId="49" xfId="0" applyNumberFormat="1" applyFont="1" applyFill="1" applyBorder="1" applyAlignment="1">
      <alignment horizontal="right" vertical="center"/>
    </xf>
    <xf numFmtId="176" fontId="38" fillId="0" borderId="48" xfId="0" applyNumberFormat="1" applyFont="1" applyBorder="1" applyAlignment="1">
      <alignment horizontal="right" vertical="center"/>
    </xf>
    <xf numFmtId="0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31" borderId="54" xfId="0" applyFont="1" applyFill="1" applyBorder="1" applyAlignment="1">
      <alignment horizontal="center" vertical="center" wrapText="1"/>
    </xf>
    <xf numFmtId="0" fontId="29" fillId="31" borderId="77" xfId="0" applyFont="1" applyFill="1" applyBorder="1" applyAlignment="1">
      <alignment horizontal="center" vertical="center" wrapText="1"/>
    </xf>
    <xf numFmtId="176" fontId="29" fillId="46" borderId="85" xfId="0" applyNumberFormat="1" applyFont="1" applyFill="1" applyBorder="1" applyAlignment="1">
      <alignment horizontal="right" vertical="center"/>
    </xf>
    <xf numFmtId="176" fontId="29" fillId="0" borderId="86" xfId="0" applyNumberFormat="1" applyFont="1" applyFill="1" applyBorder="1" applyAlignment="1">
      <alignment horizontal="right" vertical="center"/>
    </xf>
    <xf numFmtId="176" fontId="29" fillId="0" borderId="104" xfId="0" applyNumberFormat="1" applyFont="1" applyFill="1" applyBorder="1" applyAlignment="1">
      <alignment horizontal="right" vertical="center"/>
    </xf>
    <xf numFmtId="176" fontId="32" fillId="0" borderId="85" xfId="0" applyNumberFormat="1" applyFont="1" applyFill="1" applyBorder="1" applyAlignment="1">
      <alignment horizontal="right" vertical="center"/>
    </xf>
    <xf numFmtId="176" fontId="29" fillId="0" borderId="75" xfId="0" applyNumberFormat="1" applyFont="1" applyBorder="1">
      <alignment vertical="center"/>
    </xf>
    <xf numFmtId="176" fontId="32" fillId="0" borderId="75" xfId="0" applyNumberFormat="1" applyFont="1" applyFill="1" applyBorder="1" applyAlignment="1">
      <alignment horizontal="right" vertical="center"/>
    </xf>
    <xf numFmtId="176" fontId="29" fillId="0" borderId="87" xfId="0" applyNumberFormat="1" applyFont="1" applyBorder="1" applyAlignment="1">
      <alignment horizontal="right" vertical="center"/>
    </xf>
    <xf numFmtId="0" fontId="29" fillId="0" borderId="0" xfId="0" applyFont="1" applyFill="1" applyBorder="1">
      <alignment vertical="center"/>
    </xf>
    <xf numFmtId="0" fontId="29" fillId="0" borderId="0" xfId="0" applyFont="1" applyFill="1">
      <alignment vertical="center"/>
    </xf>
    <xf numFmtId="176" fontId="36" fillId="0" borderId="21" xfId="0" applyNumberFormat="1" applyFont="1" applyFill="1" applyBorder="1" applyAlignment="1">
      <alignment horizontal="right" vertical="center" wrapText="1"/>
    </xf>
    <xf numFmtId="176" fontId="29" fillId="0" borderId="17" xfId="0" applyNumberFormat="1" applyFont="1" applyFill="1" applyBorder="1" applyAlignment="1">
      <alignment horizontal="right" vertical="center" shrinkToFit="1"/>
    </xf>
    <xf numFmtId="49" fontId="37" fillId="0" borderId="0" xfId="0" applyNumberFormat="1" applyFont="1">
      <alignment vertical="center"/>
    </xf>
    <xf numFmtId="176" fontId="23" fillId="0" borderId="45" xfId="0" applyNumberFormat="1" applyFont="1" applyFill="1" applyBorder="1">
      <alignment vertical="center"/>
    </xf>
    <xf numFmtId="176" fontId="23" fillId="0" borderId="0" xfId="0" applyNumberFormat="1" applyFont="1" applyFill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</cellXfs>
  <cellStyles count="152">
    <cellStyle name="20% - アクセント 1" xfId="1"/>
    <cellStyle name="20% - アクセント 1 2" xfId="2"/>
    <cellStyle name="20% - アクセント 1 2 2" xfId="3"/>
    <cellStyle name="20% - アクセント 1 3" xfId="4"/>
    <cellStyle name="20% - アクセント 2" xfId="5"/>
    <cellStyle name="20% - アクセント 2 2" xfId="6"/>
    <cellStyle name="20% - アクセント 2 2 2" xfId="7"/>
    <cellStyle name="20% - アクセント 2 3" xfId="8"/>
    <cellStyle name="20% - アクセント 3" xfId="9"/>
    <cellStyle name="20% - アクセント 3 2" xfId="10"/>
    <cellStyle name="20% - アクセント 3 2 2" xfId="11"/>
    <cellStyle name="20% - アクセント 3 3" xfId="12"/>
    <cellStyle name="20% - アクセント 4" xfId="13"/>
    <cellStyle name="20% - アクセント 4 2" xfId="14"/>
    <cellStyle name="20% - アクセント 4 2 2" xfId="15"/>
    <cellStyle name="20% - アクセント 4 3" xfId="16"/>
    <cellStyle name="20% - アクセント 5" xfId="17"/>
    <cellStyle name="20% - アクセント 5 2" xfId="18"/>
    <cellStyle name="20% - アクセント 5 2 2" xfId="19"/>
    <cellStyle name="20% - アクセント 5 3" xfId="20"/>
    <cellStyle name="20% - アクセント 6" xfId="21"/>
    <cellStyle name="20% - アクセント 6 2" xfId="22"/>
    <cellStyle name="20% - アクセント 6 2 2" xfId="23"/>
    <cellStyle name="20% - アクセント 6 3" xfId="24"/>
    <cellStyle name="40% - アクセント 1" xfId="25"/>
    <cellStyle name="40% - アクセント 1 2" xfId="26"/>
    <cellStyle name="40% - アクセント 1 2 2" xfId="27"/>
    <cellStyle name="40% - アクセント 1 3" xfId="28"/>
    <cellStyle name="40% - アクセント 2" xfId="29"/>
    <cellStyle name="40% - アクセント 2 2" xfId="30"/>
    <cellStyle name="40% - アクセント 2 2 2" xfId="31"/>
    <cellStyle name="40% - アクセント 2 3" xfId="32"/>
    <cellStyle name="40% - アクセント 3" xfId="33"/>
    <cellStyle name="40% - アクセント 3 2" xfId="34"/>
    <cellStyle name="40% - アクセント 3 2 2" xfId="35"/>
    <cellStyle name="40% - アクセント 3 3" xfId="36"/>
    <cellStyle name="40% - アクセント 4" xfId="37"/>
    <cellStyle name="40% - アクセント 4 2" xfId="38"/>
    <cellStyle name="40% - アクセント 4 2 2" xfId="39"/>
    <cellStyle name="40% - アクセント 4 3" xfId="40"/>
    <cellStyle name="40% - アクセント 5" xfId="41"/>
    <cellStyle name="40% - アクセント 5 2" xfId="42"/>
    <cellStyle name="40% - アクセント 5 2 2" xfId="43"/>
    <cellStyle name="40% - アクセント 5 3" xfId="44"/>
    <cellStyle name="40% - アクセント 6" xfId="45"/>
    <cellStyle name="40% - アクセント 6 2" xfId="46"/>
    <cellStyle name="40% - アクセント 6 2 2" xfId="47"/>
    <cellStyle name="40% - アクセント 6 3" xfId="48"/>
    <cellStyle name="60% - アクセント 1" xfId="49"/>
    <cellStyle name="60% - アクセント 1 2" xfId="50"/>
    <cellStyle name="60% - アクセント 1 2 2" xfId="51"/>
    <cellStyle name="60% - アクセント 1 3" xfId="52"/>
    <cellStyle name="60% - アクセント 2" xfId="53"/>
    <cellStyle name="60% - アクセント 2 2" xfId="54"/>
    <cellStyle name="60% - アクセント 2 2 2" xfId="55"/>
    <cellStyle name="60% - アクセント 2 3" xfId="56"/>
    <cellStyle name="60% - アクセント 3" xfId="57"/>
    <cellStyle name="60% - アクセント 3 2" xfId="58"/>
    <cellStyle name="60% - アクセント 3 2 2" xfId="59"/>
    <cellStyle name="60% - アクセント 3 3" xfId="60"/>
    <cellStyle name="60% - アクセント 4" xfId="61"/>
    <cellStyle name="60% - アクセント 4 2" xfId="62"/>
    <cellStyle name="60% - アクセント 4 2 2" xfId="63"/>
    <cellStyle name="60% - アクセント 4 3" xfId="64"/>
    <cellStyle name="60% - アクセント 5" xfId="65"/>
    <cellStyle name="60% - アクセント 5 2" xfId="66"/>
    <cellStyle name="60% - アクセント 5 2 2" xfId="67"/>
    <cellStyle name="60% - アクセント 5 3" xfId="68"/>
    <cellStyle name="60% - アクセント 6" xfId="69"/>
    <cellStyle name="60% - アクセント 6 2" xfId="70"/>
    <cellStyle name="60% - アクセント 6 2 2" xfId="71"/>
    <cellStyle name="60% - アクセント 6 3" xfId="72"/>
    <cellStyle name="どちらでもない" xfId="73"/>
    <cellStyle name="どちらでもない 2" xfId="74"/>
    <cellStyle name="どちらでもない 2 2" xfId="75"/>
    <cellStyle name="どちらでもない 3" xfId="76"/>
    <cellStyle name="アクセント 1" xfId="77"/>
    <cellStyle name="アクセント 1 2" xfId="78"/>
    <cellStyle name="アクセント 1 2 2" xfId="79"/>
    <cellStyle name="アクセント 1 3" xfId="80"/>
    <cellStyle name="アクセント 2" xfId="81"/>
    <cellStyle name="アクセント 2 2" xfId="82"/>
    <cellStyle name="アクセント 2 2 2" xfId="83"/>
    <cellStyle name="アクセント 2 3" xfId="84"/>
    <cellStyle name="アクセント 3" xfId="85"/>
    <cellStyle name="アクセント 3 2" xfId="86"/>
    <cellStyle name="アクセント 3 2 2" xfId="87"/>
    <cellStyle name="アクセント 3 3" xfId="88"/>
    <cellStyle name="アクセント 4" xfId="89"/>
    <cellStyle name="アクセント 4 2" xfId="90"/>
    <cellStyle name="アクセント 4 2 2" xfId="91"/>
    <cellStyle name="アクセント 4 3" xfId="92"/>
    <cellStyle name="アクセント 5" xfId="93"/>
    <cellStyle name="アクセント 5 2" xfId="94"/>
    <cellStyle name="アクセント 5 2 2" xfId="95"/>
    <cellStyle name="アクセント 5 3" xfId="96"/>
    <cellStyle name="アクセント 6" xfId="97"/>
    <cellStyle name="アクセント 6 2" xfId="98"/>
    <cellStyle name="アクセント 6 2 2" xfId="99"/>
    <cellStyle name="アクセント 6 3" xfId="100"/>
    <cellStyle name="タイトル" xfId="101"/>
    <cellStyle name="タイトル 2" xfId="102"/>
    <cellStyle name="チェック セル" xfId="103"/>
    <cellStyle name="チェック セル 2" xfId="104"/>
    <cellStyle name="チェック セル 2 2" xfId="105"/>
    <cellStyle name="チェック セル 3" xfId="106"/>
    <cellStyle name="ハイパーリンク 2" xfId="107"/>
    <cellStyle name="ハイパーリンク 2 2" xfId="108"/>
    <cellStyle name="ハイパーリンク 3" xfId="109"/>
    <cellStyle name="メモ" xfId="110"/>
    <cellStyle name="メモ 2" xfId="111"/>
    <cellStyle name="メモ 2 2" xfId="112"/>
    <cellStyle name="メモ 3" xfId="113"/>
    <cellStyle name="リンク セル" xfId="114"/>
    <cellStyle name="リンク セル 2" xfId="115"/>
    <cellStyle name="入力" xfId="116"/>
    <cellStyle name="入力 2" xfId="117"/>
    <cellStyle name="入力 2 2" xfId="118"/>
    <cellStyle name="入力 3" xfId="119"/>
    <cellStyle name="出力" xfId="120"/>
    <cellStyle name="出力 2" xfId="121"/>
    <cellStyle name="出力 2 2" xfId="122"/>
    <cellStyle name="出力 3" xfId="123"/>
    <cellStyle name="悪い" xfId="124"/>
    <cellStyle name="悪い 2" xfId="125"/>
    <cellStyle name="悪い 2 2" xfId="126"/>
    <cellStyle name="悪い 3" xfId="127"/>
    <cellStyle name="標準" xfId="0" builtinId="0"/>
    <cellStyle name="標準 2" xfId="128"/>
    <cellStyle name="良い" xfId="129"/>
    <cellStyle name="良い 2" xfId="130"/>
    <cellStyle name="良い 2 2" xfId="131"/>
    <cellStyle name="良い 3" xfId="132"/>
    <cellStyle name="見出し 1" xfId="133"/>
    <cellStyle name="見出し 1 2" xfId="134"/>
    <cellStyle name="見出し 2" xfId="135"/>
    <cellStyle name="見出し 2 2" xfId="136"/>
    <cellStyle name="見出し 3" xfId="137"/>
    <cellStyle name="見出し 3 2" xfId="138"/>
    <cellStyle name="見出し 4" xfId="139"/>
    <cellStyle name="見出し 4 2" xfId="140"/>
    <cellStyle name="計算" xfId="141"/>
    <cellStyle name="計算 2" xfId="142"/>
    <cellStyle name="計算 2 2" xfId="143"/>
    <cellStyle name="計算 3" xfId="144"/>
    <cellStyle name="説明文" xfId="145"/>
    <cellStyle name="説明文 2" xfId="146"/>
    <cellStyle name="警告文" xfId="147"/>
    <cellStyle name="警告文 2" xfId="148"/>
    <cellStyle name="集計" xfId="149"/>
    <cellStyle name="集計 2" xfId="150"/>
    <cellStyle name="ハイパーリンク" xfId="151" builtinId="8"/>
  </cellStyles>
  <dxfs count="4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727075</xdr:colOff>
      <xdr:row>87</xdr:row>
      <xdr:rowOff>22225</xdr:rowOff>
    </xdr:from>
    <xdr:to xmlns:xdr="http://schemas.openxmlformats.org/drawingml/2006/spreadsheetDrawing">
      <xdr:col>21</xdr:col>
      <xdr:colOff>133350</xdr:colOff>
      <xdr:row>96</xdr:row>
      <xdr:rowOff>242570</xdr:rowOff>
    </xdr:to>
    <xdr:sp macro="" textlink="">
      <xdr:nvSpPr>
        <xdr:cNvPr id="62560" name="AutoShape 6"/>
        <xdr:cNvSpPr>
          <a:spLocks noChangeArrowheads="1"/>
        </xdr:cNvSpPr>
      </xdr:nvSpPr>
      <xdr:spPr>
        <a:xfrm>
          <a:off x="1023620" y="29862145"/>
          <a:ext cx="8096885" cy="2620645"/>
        </a:xfrm>
        <a:prstGeom prst="foldedCorner">
          <a:avLst>
            <a:gd name="adj" fmla="val 12501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36576" tIns="18288" rIns="0" bIns="0" anchor="t" upright="1"/>
        <a:lstStyle/>
        <a:p>
          <a:pPr algn="l"/>
        </a:p>
        <a:p>
          <a:pPr algn="l">
            <a:lnSpc>
              <a:spcPts val="2400"/>
            </a:lnSpc>
          </a:pP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～調査内容は以下のとおり～</a:t>
          </a:r>
          <a:endParaRPr lang="ja-JP" altLang="en-US" sz="20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/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１．職員構成　　　　令和７年４月１日現在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２．創立年月日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３．建築年月日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４．面積　　　　　　施設延床面積（図書館・公民館図書室の専用面積）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５．移動図書館の有無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６．図書館システム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702945</xdr:colOff>
      <xdr:row>87</xdr:row>
      <xdr:rowOff>109855</xdr:rowOff>
    </xdr:from>
    <xdr:to xmlns:xdr="http://schemas.openxmlformats.org/drawingml/2006/spreadsheetDrawing">
      <xdr:col>8</xdr:col>
      <xdr:colOff>693420</xdr:colOff>
      <xdr:row>97</xdr:row>
      <xdr:rowOff>52070</xdr:rowOff>
    </xdr:to>
    <xdr:sp macro="" textlink="">
      <xdr:nvSpPr>
        <xdr:cNvPr id="59844" name="AutoShape 7"/>
        <xdr:cNvSpPr>
          <a:spLocks noChangeArrowheads="1"/>
        </xdr:cNvSpPr>
      </xdr:nvSpPr>
      <xdr:spPr>
        <a:xfrm>
          <a:off x="999490" y="29873575"/>
          <a:ext cx="9138285" cy="260921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t" upright="1"/>
        <a:lstStyle/>
        <a:p>
          <a:pPr algn="l"/>
        </a:p>
        <a:p>
          <a:pPr algn="l">
            <a:lnSpc>
              <a:spcPts val="2400"/>
            </a:lnSpc>
          </a:pPr>
          <a:r>
            <a:rPr lang="ja-JP" altLang="en-US" sz="2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～調査内容は以下のとおり～</a:t>
          </a:r>
          <a:endParaRPr lang="ja-JP" altLang="en-US" sz="20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１．蔵書冊数　　　　　令和７年３月３１日現在の図書総冊数（電子書籍を含まない）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　　　　　　　　児童書、郷土資料は内数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２．視聴覚資料点数　　令和７年３月３１日現在総数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３．資料費予算額　 　 令和７年度の当初予算額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　　　　　　　　図書（電子書籍購入費を含む）及び図書以外の資料の予算額を記載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878205</xdr:colOff>
      <xdr:row>85</xdr:row>
      <xdr:rowOff>15875</xdr:rowOff>
    </xdr:from>
    <xdr:to xmlns:xdr="http://schemas.openxmlformats.org/drawingml/2006/spreadsheetDrawing">
      <xdr:col>12</xdr:col>
      <xdr:colOff>141605</xdr:colOff>
      <xdr:row>101</xdr:row>
      <xdr:rowOff>55245</xdr:rowOff>
    </xdr:to>
    <xdr:sp macro="" textlink="">
      <xdr:nvSpPr>
        <xdr:cNvPr id="60868" name="AutoShape 8"/>
        <xdr:cNvSpPr>
          <a:spLocks noChangeArrowheads="1"/>
        </xdr:cNvSpPr>
      </xdr:nvSpPr>
      <xdr:spPr>
        <a:xfrm>
          <a:off x="1174750" y="29333825"/>
          <a:ext cx="8120380" cy="4260850"/>
        </a:xfrm>
        <a:prstGeom prst="foldedCorner">
          <a:avLst>
            <a:gd name="adj" fmla="val 6124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clip" wrap="square" lIns="0" tIns="0" rIns="0" bIns="0" anchor="t" upright="1"/>
        <a:lstStyle/>
        <a:p>
          <a:pPr algn="l"/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  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～調査内容は以下のとおり～</a:t>
          </a:r>
          <a:endParaRPr lang="ja-JP" altLang="en-US" sz="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endParaRPr lang="ja-JP" altLang="en-US" sz="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１．個人貸出冊数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        　雑誌、視聴覚資料、相互貸借資料を</a:t>
          </a: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含む個人貸出（令和６年度実績）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児童書は内数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２．団体貸出冊数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    　　　幼稚園、小中学校、高等学校への団体貸出（令和６年度実績）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上記以外の団体貸出（令和６年度実績）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３．登録者数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個人登録者数（令和７年３月３１日現在）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団体含まず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  ４．レファレンス件数　クイックレファレンス除く（令和６年度実績）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※クイックレファレンス＝簡単な所蔵調査、館内資料・情報紹介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５．文献複写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令和６年度に受け付けた複写枚数（図書館のみ）</a:t>
          </a:r>
          <a:endParaRPr lang="ja-JP" altLang="en-US" sz="16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明朝"/>
            <a:ea typeface="ＭＳ 明朝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3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0"/>
  <sheetViews>
    <sheetView view="pageBreakPreview" zoomScaleSheetLayoutView="100" workbookViewId="0">
      <selection activeCell="S26" sqref="S26"/>
    </sheetView>
  </sheetViews>
  <sheetFormatPr defaultColWidth="5.625" defaultRowHeight="13.5"/>
  <cols>
    <col min="1" max="16384" width="5.625" style="1" bestFit="1" customWidth="0"/>
  </cols>
  <sheetData>
    <row r="1" spans="1:1">
      <c r="A1" s="2"/>
    </row>
    <row r="17" spans="1:15" ht="14.25">
      <c r="A17" s="3" t="s">
        <v>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9" spans="1:15">
      <c r="A19" s="4" t="s">
        <v>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mergeCells count="2">
    <mergeCell ref="A17:O17"/>
    <mergeCell ref="A19:O20"/>
  </mergeCells>
  <phoneticPr fontId="20"/>
  <pageMargins left="0.78740157480314965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E23" sqref="E23"/>
    </sheetView>
  </sheetViews>
  <sheetFormatPr defaultRowHeight="13.5"/>
  <sheetData/>
  <phoneticPr fontId="25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54"/>
  <sheetViews>
    <sheetView view="pageBreakPreview" zoomScale="85" zoomScaleSheetLayoutView="85" workbookViewId="0">
      <pane xSplit="2" ySplit="2" topLeftCell="C3" activePane="bottomRight" state="frozen"/>
      <selection pane="topRight"/>
      <selection pane="bottomLeft"/>
      <selection pane="bottomRight" sqref="A1:K1"/>
    </sheetView>
  </sheetViews>
  <sheetFormatPr defaultRowHeight="35.1" customHeight="1"/>
  <cols>
    <col min="1" max="1" width="4.125" style="5" customWidth="1"/>
    <col min="2" max="2" width="21.625" style="6" customWidth="1"/>
    <col min="3" max="4" width="14.625" style="7" customWidth="1"/>
    <col min="5" max="5" width="16.625" style="7" customWidth="1"/>
    <col min="6" max="6" width="14.625" style="7" customWidth="1"/>
    <col min="7" max="8" width="8.625" style="7" customWidth="1"/>
    <col min="9" max="11" width="14.625" style="7" customWidth="1"/>
    <col min="12" max="12" width="12.625" style="8" customWidth="1"/>
    <col min="13" max="13" width="9" style="9" bestFit="1" customWidth="1"/>
    <col min="14" max="16384" width="9" style="7" bestFit="1" customWidth="1"/>
  </cols>
  <sheetData>
    <row r="1" spans="1:16" ht="27" customHeight="1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  <c r="M1" s="7"/>
      <c r="O1" s="9"/>
      <c r="P1" s="9"/>
    </row>
    <row r="2" spans="1:16" s="6" customFormat="1" ht="37.5" customHeight="1">
      <c r="A2" s="12"/>
      <c r="B2" s="25" t="s">
        <v>26</v>
      </c>
      <c r="C2" s="44" t="s">
        <v>28</v>
      </c>
      <c r="D2" s="58" t="s">
        <v>29</v>
      </c>
      <c r="E2" s="58" t="s">
        <v>21</v>
      </c>
      <c r="F2" s="70" t="s">
        <v>7</v>
      </c>
      <c r="G2" s="70" t="s">
        <v>20</v>
      </c>
      <c r="H2" s="58" t="s">
        <v>32</v>
      </c>
      <c r="I2" s="70" t="s">
        <v>33</v>
      </c>
      <c r="J2" s="70" t="s">
        <v>35</v>
      </c>
      <c r="K2" s="96" t="s">
        <v>36</v>
      </c>
      <c r="L2" s="107"/>
      <c r="O2" s="111"/>
      <c r="P2" s="111"/>
    </row>
    <row r="3" spans="1:16" ht="24.95" customHeight="1">
      <c r="A3" s="13">
        <v>1</v>
      </c>
      <c r="B3" s="26" t="s">
        <v>37</v>
      </c>
      <c r="C3" s="45">
        <v>902060</v>
      </c>
      <c r="D3" s="59">
        <f>所蔵資料状況!C5</f>
        <v>1024064</v>
      </c>
      <c r="E3" s="59">
        <f>所蔵資料状況!G5</f>
        <v>39821000</v>
      </c>
      <c r="F3" s="59">
        <f>利用状況!C5</f>
        <v>353476</v>
      </c>
      <c r="G3" s="59">
        <f>'職員・施設'!F5+'職員・施設'!F6</f>
        <v>46</v>
      </c>
      <c r="H3" s="59">
        <f>'職員・施設'!G5+'職員・施設'!G6</f>
        <v>27</v>
      </c>
      <c r="I3" s="78">
        <f>D3/C3</f>
        <v>1.1352504268008781</v>
      </c>
      <c r="J3" s="78">
        <f>E3/C3</f>
        <v>44.144513668713834</v>
      </c>
      <c r="K3" s="97">
        <f>F3/C3</f>
        <v>0.39185420038578367</v>
      </c>
    </row>
    <row r="4" spans="1:16" s="10" customFormat="1" ht="24.95" customHeight="1">
      <c r="A4" s="14"/>
      <c r="B4" s="27"/>
      <c r="L4" s="108"/>
      <c r="M4" s="110"/>
    </row>
    <row r="5" spans="1:16" ht="27" customHeight="1">
      <c r="A5" s="11" t="s">
        <v>47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6" s="6" customFormat="1" ht="37.5" customHeight="1">
      <c r="A6" s="12"/>
      <c r="B6" s="25" t="s">
        <v>48</v>
      </c>
      <c r="C6" s="44" t="s">
        <v>28</v>
      </c>
      <c r="D6" s="58" t="s">
        <v>29</v>
      </c>
      <c r="E6" s="58" t="s">
        <v>21</v>
      </c>
      <c r="F6" s="70" t="s">
        <v>7</v>
      </c>
      <c r="G6" s="70" t="s">
        <v>20</v>
      </c>
      <c r="H6" s="58" t="s">
        <v>32</v>
      </c>
      <c r="I6" s="70" t="s">
        <v>50</v>
      </c>
      <c r="J6" s="70" t="s">
        <v>35</v>
      </c>
      <c r="K6" s="96" t="s">
        <v>54</v>
      </c>
      <c r="L6" s="109" t="s">
        <v>56</v>
      </c>
      <c r="O6" s="111"/>
      <c r="P6" s="111"/>
    </row>
    <row r="7" spans="1:16" ht="24.95" customHeight="1">
      <c r="A7" s="15">
        <v>1</v>
      </c>
      <c r="B7" s="28" t="s">
        <v>58</v>
      </c>
      <c r="C7" s="46">
        <v>26571</v>
      </c>
      <c r="D7" s="60">
        <f>SUMIF(所蔵資料状況!$J$6:$J$55,$L7,所蔵資料状況!$C$6:$C$55)</f>
        <v>188922</v>
      </c>
      <c r="E7" s="60">
        <f>SUMIF(所蔵資料状況!$J$6:$J$55,$L7,所蔵資料状況!$G$6:$G$55)</f>
        <v>5850000</v>
      </c>
      <c r="F7" s="60">
        <f>SUMIF(利用状況!$P$6:$P$56,$L7,利用状況!$C$6:$C$56)</f>
        <v>90145</v>
      </c>
      <c r="G7" s="60">
        <f>SUMIF('職員・施設'!$W$7:$W$56,$L7,'職員・施設'!$F$7:$F$56)</f>
        <v>15</v>
      </c>
      <c r="H7" s="60">
        <f>SUMIF('職員・施設'!$W$7:$W$56,$L7,'職員・施設'!$G$7:$G$56)</f>
        <v>10</v>
      </c>
      <c r="I7" s="79">
        <f t="shared" ref="I7:I25" si="0">D7/C7</f>
        <v>7.1100824206842042</v>
      </c>
      <c r="J7" s="79">
        <f t="shared" ref="J7:J25" si="1">E7/C7</f>
        <v>220.16484136840916</v>
      </c>
      <c r="K7" s="98">
        <f t="shared" ref="K7:K25" si="2">F7/C7</f>
        <v>3.3926084829325203</v>
      </c>
      <c r="L7" s="8" t="s">
        <v>14</v>
      </c>
      <c r="M7" s="7"/>
      <c r="O7" s="9"/>
      <c r="P7" s="9"/>
    </row>
    <row r="8" spans="1:16" ht="24.95" customHeight="1">
      <c r="A8" s="16">
        <v>2</v>
      </c>
      <c r="B8" s="28" t="s">
        <v>59</v>
      </c>
      <c r="C8" s="46">
        <v>4379</v>
      </c>
      <c r="D8" s="60">
        <f>SUMIF(所蔵資料状況!$J$6:$J$55,$L8,所蔵資料状況!$C$6:$C$55)</f>
        <v>33963</v>
      </c>
      <c r="E8" s="60">
        <f>SUMIF(所蔵資料状況!$J$6:$J$55,$L8,所蔵資料状況!$G$6:$G$55)</f>
        <v>1979000</v>
      </c>
      <c r="F8" s="60">
        <f>SUMIF(利用状況!$P$6:$P$56,$L8,利用状況!$C$6:$C$56)</f>
        <v>10040</v>
      </c>
      <c r="G8" s="60">
        <f>SUMIF('職員・施設'!$W$7:$W$56,$L8,'職員・施設'!$F$7:$F$56)</f>
        <v>6</v>
      </c>
      <c r="H8" s="60">
        <f>SUMIF('職員・施設'!$W$7:$W$56,$L8,'職員・施設'!$G$7:$G$56)</f>
        <v>1</v>
      </c>
      <c r="I8" s="79">
        <f t="shared" si="0"/>
        <v>7.7558803379767074</v>
      </c>
      <c r="J8" s="79">
        <f t="shared" si="1"/>
        <v>451.92966430691939</v>
      </c>
      <c r="K8" s="98">
        <f t="shared" si="2"/>
        <v>2.2927609043160539</v>
      </c>
      <c r="L8" s="8" t="s">
        <v>62</v>
      </c>
      <c r="M8" s="7"/>
      <c r="O8" s="9"/>
      <c r="P8" s="9"/>
    </row>
    <row r="9" spans="1:16" ht="24.95" customHeight="1">
      <c r="A9" s="16">
        <v>3</v>
      </c>
      <c r="B9" s="28" t="s">
        <v>63</v>
      </c>
      <c r="C9" s="46">
        <v>64758</v>
      </c>
      <c r="D9" s="60">
        <f>SUMIF(所蔵資料状況!$J$6:$J$55,$L9,所蔵資料状況!$C$6:$C$55)</f>
        <v>233102</v>
      </c>
      <c r="E9" s="60">
        <f>SUMIF(所蔵資料状況!$J$6:$J$55,$L9,所蔵資料状況!$G$6:$G$55)</f>
        <v>8566000</v>
      </c>
      <c r="F9" s="60">
        <f>SUMIF(利用状況!$P$6:$P$56,$L9,利用状況!$C$6:$C$56)</f>
        <v>171194</v>
      </c>
      <c r="G9" s="60">
        <f>SUMIF('職員・施設'!$W$7:$W$56,$L9,'職員・施設'!$F$7:$F$56)</f>
        <v>16</v>
      </c>
      <c r="H9" s="60">
        <f>SUMIF('職員・施設'!$W$7:$W$56,$L9,'職員・施設'!$G$7:$G$56)</f>
        <v>10</v>
      </c>
      <c r="I9" s="79">
        <f t="shared" si="0"/>
        <v>3.599586151517959</v>
      </c>
      <c r="J9" s="79">
        <f t="shared" si="1"/>
        <v>132.2770931776769</v>
      </c>
      <c r="K9" s="98">
        <f t="shared" si="2"/>
        <v>2.6435961580036444</v>
      </c>
      <c r="L9" s="8" t="s">
        <v>22</v>
      </c>
      <c r="M9" s="7"/>
      <c r="O9" s="9"/>
      <c r="P9" s="9"/>
    </row>
    <row r="10" spans="1:16" ht="24.95" customHeight="1">
      <c r="A10" s="16">
        <v>4</v>
      </c>
      <c r="B10" s="28" t="s">
        <v>64</v>
      </c>
      <c r="C10" s="46">
        <v>27422</v>
      </c>
      <c r="D10" s="60">
        <f>SUMIF(所蔵資料状況!$J$6:$J$55,$L10,所蔵資料状況!$C$6:$C$55)</f>
        <v>94363</v>
      </c>
      <c r="E10" s="60">
        <f>SUMIF(所蔵資料状況!$J$6:$J$55,$L10,所蔵資料状況!$G$6:$G$55)</f>
        <v>3787000</v>
      </c>
      <c r="F10" s="60">
        <f>SUMIF(利用状況!$P$6:$P$56,$L10,利用状況!$C$6:$C$56)</f>
        <v>34677</v>
      </c>
      <c r="G10" s="60">
        <f>SUMIF('職員・施設'!$W$7:$W$56,$L10,'職員・施設'!$F$7:$F$56)</f>
        <v>7</v>
      </c>
      <c r="H10" s="60">
        <f>SUMIF('職員・施設'!$W$7:$W$56,$L10,'職員・施設'!$G$7:$G$56)</f>
        <v>2</v>
      </c>
      <c r="I10" s="79">
        <f t="shared" si="0"/>
        <v>3.4411421486397784</v>
      </c>
      <c r="J10" s="79">
        <f t="shared" si="1"/>
        <v>138.10079498213113</v>
      </c>
      <c r="K10" s="98">
        <f t="shared" si="2"/>
        <v>1.2645685945591132</v>
      </c>
      <c r="L10" s="8" t="s">
        <v>66</v>
      </c>
      <c r="M10" s="7"/>
      <c r="O10" s="9"/>
      <c r="P10" s="9"/>
    </row>
    <row r="11" spans="1:16" ht="24.95" customHeight="1">
      <c r="A11" s="16">
        <v>5</v>
      </c>
      <c r="B11" s="28" t="s">
        <v>67</v>
      </c>
      <c r="C11" s="46">
        <v>1807</v>
      </c>
      <c r="D11" s="60">
        <f>SUMIF(所蔵資料状況!$J$6:$J$55,$L11,所蔵資料状況!$C$6:$C$55)</f>
        <v>29020</v>
      </c>
      <c r="E11" s="60">
        <f>SUMIF(所蔵資料状況!$J$6:$J$55,$L11,所蔵資料状況!$G$6:$G$55)</f>
        <v>1321080</v>
      </c>
      <c r="F11" s="60">
        <f>SUMIF(利用状況!$P$6:$P$56,$L11,利用状況!$C$6:$C$56)</f>
        <v>2591</v>
      </c>
      <c r="G11" s="60">
        <f>SUMIF('職員・施設'!$W$7:$W$56,$L11,'職員・施設'!$F$7:$F$56)</f>
        <v>5</v>
      </c>
      <c r="H11" s="60">
        <f>SUMIF('職員・施設'!$W$7:$W$56,$L11,'職員・施設'!$G$7:$G$56)</f>
        <v>1</v>
      </c>
      <c r="I11" s="79">
        <f t="shared" si="0"/>
        <v>16.059767570558936</v>
      </c>
      <c r="J11" s="79">
        <f t="shared" si="1"/>
        <v>731.09020475926945</v>
      </c>
      <c r="K11" s="98">
        <f t="shared" si="2"/>
        <v>1.4338682899833979</v>
      </c>
      <c r="L11" s="8" t="s">
        <v>39</v>
      </c>
      <c r="M11" s="7"/>
      <c r="O11" s="9"/>
      <c r="P11" s="9"/>
    </row>
    <row r="12" spans="1:16" ht="24.95" customHeight="1">
      <c r="A12" s="15">
        <v>6</v>
      </c>
      <c r="B12" s="28" t="s">
        <v>27</v>
      </c>
      <c r="C12" s="46">
        <v>46298</v>
      </c>
      <c r="D12" s="60">
        <f>SUMIF(所蔵資料状況!$J$6:$J$55,$L12,所蔵資料状況!$C$6:$C$55)</f>
        <v>201862</v>
      </c>
      <c r="E12" s="60">
        <f>SUMIF(所蔵資料状況!$J$6:$J$55,$L12,所蔵資料状況!$G$6:$G$55)</f>
        <v>10645200</v>
      </c>
      <c r="F12" s="60">
        <f>SUMIF(利用状況!$P$6:$P$56,$L12,利用状況!$C$6:$C$56)</f>
        <v>137972</v>
      </c>
      <c r="G12" s="60">
        <f>SUMIF('職員・施設'!$W$7:$W$56,$L12,'職員・施設'!$F$7:$F$56)</f>
        <v>16</v>
      </c>
      <c r="H12" s="60">
        <f>SUMIF('職員・施設'!$W$7:$W$56,$L12,'職員・施設'!$G$7:$G$56)</f>
        <v>12</v>
      </c>
      <c r="I12" s="79">
        <f t="shared" si="0"/>
        <v>4.3600587498380063</v>
      </c>
      <c r="J12" s="79">
        <f t="shared" si="1"/>
        <v>229.9278586548015</v>
      </c>
      <c r="K12" s="98">
        <f t="shared" si="2"/>
        <v>2.980085532852391</v>
      </c>
      <c r="L12" s="8" t="s">
        <v>34</v>
      </c>
      <c r="M12" s="7"/>
      <c r="O12" s="9"/>
      <c r="P12" s="9"/>
    </row>
    <row r="13" spans="1:16" ht="24.95" customHeight="1">
      <c r="A13" s="15">
        <v>7</v>
      </c>
      <c r="B13" s="29" t="s">
        <v>0</v>
      </c>
      <c r="C13" s="47">
        <v>296828</v>
      </c>
      <c r="D13" s="60">
        <f>SUMIF(所蔵資料状況!$J$6:$J$55,$L13,所蔵資料状況!$C$6:$C$55)</f>
        <v>652846</v>
      </c>
      <c r="E13" s="60">
        <f>SUMIF(所蔵資料状況!$J$6:$J$55,$L13,所蔵資料状況!$G$6:$G$55)</f>
        <v>24837000</v>
      </c>
      <c r="F13" s="66">
        <f>SUMIF(利用状況!$P$6:$P$56,$L13,利用状況!$C$6:$C$56)</f>
        <v>712715</v>
      </c>
      <c r="G13" s="66">
        <f>SUMIF('職員・施設'!$W$7:$W$56,$L13,'職員・施設'!$F$7:$F$56)</f>
        <v>71</v>
      </c>
      <c r="H13" s="66">
        <f>SUMIF('職員・施設'!$W$7:$W$56,$L13,'職員・施設'!$G$7:$G$56)</f>
        <v>35</v>
      </c>
      <c r="I13" s="80">
        <f t="shared" si="0"/>
        <v>2.1994084116053743</v>
      </c>
      <c r="J13" s="80">
        <f t="shared" si="1"/>
        <v>83.674720713679307</v>
      </c>
      <c r="K13" s="99">
        <f t="shared" si="2"/>
        <v>2.4011043432560268</v>
      </c>
      <c r="L13" s="8" t="s">
        <v>69</v>
      </c>
      <c r="M13" s="7"/>
      <c r="O13" s="9"/>
      <c r="P13" s="9"/>
    </row>
    <row r="14" spans="1:16" ht="24.95" customHeight="1">
      <c r="A14" s="16">
        <v>8</v>
      </c>
      <c r="B14" s="28" t="s">
        <v>70</v>
      </c>
      <c r="C14" s="46">
        <v>22561</v>
      </c>
      <c r="D14" s="60">
        <f>SUMIF(所蔵資料状況!$J$6:$J$55,$L14,所蔵資料状況!$C$6:$C$55)</f>
        <v>79410</v>
      </c>
      <c r="E14" s="60">
        <f>SUMIF(所蔵資料状況!$J$6:$J$55,$L14,所蔵資料状況!$G$6:$G$55)</f>
        <v>3184000</v>
      </c>
      <c r="F14" s="60">
        <f>SUMIF(利用状況!$P$6:$P$56,$L14,利用状況!$C$6:$C$56)</f>
        <v>40358</v>
      </c>
      <c r="G14" s="60">
        <f>SUMIF('職員・施設'!$W$7:$W$56,$L14,'職員・施設'!$F$7:$F$56)</f>
        <v>7</v>
      </c>
      <c r="H14" s="60">
        <f>SUMIF('職員・施設'!$W$7:$W$56,$L14,'職員・施設'!$G$7:$G$56)</f>
        <v>1</v>
      </c>
      <c r="I14" s="79">
        <f t="shared" si="0"/>
        <v>3.5197907894153628</v>
      </c>
      <c r="J14" s="79">
        <f t="shared" si="1"/>
        <v>141.12849607730155</v>
      </c>
      <c r="K14" s="98">
        <f t="shared" si="2"/>
        <v>1.788839147200922</v>
      </c>
      <c r="L14" s="8" t="s">
        <v>52</v>
      </c>
      <c r="M14" s="7"/>
      <c r="O14" s="9"/>
      <c r="P14" s="9"/>
    </row>
    <row r="15" spans="1:16" ht="24.95" customHeight="1">
      <c r="A15" s="16">
        <v>9</v>
      </c>
      <c r="B15" s="28" t="s">
        <v>45</v>
      </c>
      <c r="C15" s="46">
        <v>30839</v>
      </c>
      <c r="D15" s="60">
        <f>SUMIF(所蔵資料状況!$J$6:$J$55,$L15,所蔵資料状況!$C$6:$C$55)</f>
        <v>114341</v>
      </c>
      <c r="E15" s="60">
        <f>SUMIF(所蔵資料状況!$J$6:$J$55,$L15,所蔵資料状況!$G$6:$G$55)</f>
        <v>4881000</v>
      </c>
      <c r="F15" s="60">
        <f>SUMIF(利用状況!$P$6:$P$56,$L15,利用状況!$C$6:$C$56)</f>
        <v>62235</v>
      </c>
      <c r="G15" s="60">
        <f>SUMIF('職員・施設'!$W$7:$W$56,$L15,'職員・施設'!$F$7:$F$56)</f>
        <v>9</v>
      </c>
      <c r="H15" s="60">
        <f>SUMIF('職員・施設'!$W$7:$W$56,$L15,'職員・施設'!$G$7:$G$56)</f>
        <v>2</v>
      </c>
      <c r="I15" s="79">
        <f t="shared" si="0"/>
        <v>3.7076753461525991</v>
      </c>
      <c r="J15" s="79">
        <f t="shared" si="1"/>
        <v>158.27361457894224</v>
      </c>
      <c r="K15" s="98">
        <f t="shared" si="2"/>
        <v>2.0180615454457018</v>
      </c>
      <c r="L15" s="8" t="s">
        <v>71</v>
      </c>
      <c r="M15" s="7"/>
      <c r="O15" s="9"/>
      <c r="P15" s="9"/>
    </row>
    <row r="16" spans="1:16" ht="24.95" customHeight="1">
      <c r="A16" s="16">
        <v>10</v>
      </c>
      <c r="B16" s="28" t="s">
        <v>72</v>
      </c>
      <c r="C16" s="46">
        <v>5151</v>
      </c>
      <c r="D16" s="60">
        <f>SUMIF(所蔵資料状況!$J$6:$J$55,$L16,所蔵資料状況!$C$6:$C$55)</f>
        <v>36336</v>
      </c>
      <c r="E16" s="60">
        <f>SUMIF(所蔵資料状況!$J$6:$J$55,$L16,所蔵資料状況!$G$6:$G$55)</f>
        <v>2482000</v>
      </c>
      <c r="F16" s="60">
        <f>SUMIF(利用状況!$P$6:$P$56,$L16,利用状況!$C$6:$C$56)</f>
        <v>19300</v>
      </c>
      <c r="G16" s="60">
        <f>SUMIF('職員・施設'!$W$7:$W$56,$L16,'職員・施設'!$F$7:$F$56)</f>
        <v>5</v>
      </c>
      <c r="H16" s="60">
        <f>SUMIF('職員・施設'!$W$7:$W$56,$L16,'職員・施設'!$G$7:$G$56)</f>
        <v>3</v>
      </c>
      <c r="I16" s="79">
        <f t="shared" si="0"/>
        <v>7.0541642399534075</v>
      </c>
      <c r="J16" s="79">
        <f t="shared" si="1"/>
        <v>481.84818481848185</v>
      </c>
      <c r="K16" s="98">
        <f t="shared" si="2"/>
        <v>3.7468452727625703</v>
      </c>
      <c r="L16" s="8" t="s">
        <v>57</v>
      </c>
      <c r="M16" s="7"/>
      <c r="O16" s="9"/>
      <c r="P16" s="9"/>
    </row>
    <row r="17" spans="1:16" ht="24.95" customHeight="1">
      <c r="A17" s="15">
        <v>11</v>
      </c>
      <c r="B17" s="28" t="s">
        <v>15</v>
      </c>
      <c r="C17" s="46">
        <v>70758</v>
      </c>
      <c r="D17" s="60">
        <f>SUMIF(所蔵資料状況!$J$6:$J$55,$L17,所蔵資料状況!$C$6:$C$55)</f>
        <v>289315</v>
      </c>
      <c r="E17" s="60">
        <f>SUMIF(所蔵資料状況!$J$6:$J$55,$L17,所蔵資料状況!$G$6:$G$55)</f>
        <v>11163000</v>
      </c>
      <c r="F17" s="60">
        <f>SUMIF(利用状況!$P$6:$P$56,$L17,利用状況!$C$6:$C$56)</f>
        <v>200829</v>
      </c>
      <c r="G17" s="60">
        <f>SUMIF('職員・施設'!$W$7:$W$56,$L17,'職員・施設'!$F$7:$F$56)</f>
        <v>30</v>
      </c>
      <c r="H17" s="60">
        <f>SUMIF('職員・施設'!$W$7:$W$56,$L17,'職員・施設'!$G$7:$G$56)</f>
        <v>9</v>
      </c>
      <c r="I17" s="79">
        <f t="shared" si="0"/>
        <v>4.0887956132168801</v>
      </c>
      <c r="J17" s="79">
        <f t="shared" si="1"/>
        <v>157.7630797930976</v>
      </c>
      <c r="K17" s="98">
        <f t="shared" si="2"/>
        <v>2.8382515051301618</v>
      </c>
      <c r="L17" s="8" t="s">
        <v>30</v>
      </c>
      <c r="M17" s="7"/>
      <c r="O17" s="9"/>
      <c r="P17" s="9"/>
    </row>
    <row r="18" spans="1:16" ht="24.95" customHeight="1">
      <c r="A18" s="16">
        <v>12</v>
      </c>
      <c r="B18" s="28" t="s">
        <v>76</v>
      </c>
      <c r="C18" s="46">
        <v>21730</v>
      </c>
      <c r="D18" s="60">
        <f>SUMIF(所蔵資料状況!$J$6:$J$55,$L18,所蔵資料状況!$C$6:$C$55)</f>
        <v>103353</v>
      </c>
      <c r="E18" s="60">
        <f>SUMIF(所蔵資料状況!$J$6:$J$55,$L18,所蔵資料状況!$G$6:$G$55)</f>
        <v>7179400</v>
      </c>
      <c r="F18" s="60">
        <f>SUMIF(利用状況!$P$6:$P$56,$L18,利用状況!$C$6:$C$56)</f>
        <v>48598</v>
      </c>
      <c r="G18" s="60">
        <f>SUMIF('職員・施設'!$W$7:$W$56,$L18,'職員・施設'!$F$7:$F$56)</f>
        <v>15</v>
      </c>
      <c r="H18" s="60">
        <f>SUMIF('職員・施設'!$W$7:$W$56,$L18,'職員・施設'!$G$7:$G$56)</f>
        <v>2</v>
      </c>
      <c r="I18" s="79">
        <f t="shared" si="0"/>
        <v>4.7562356189599635</v>
      </c>
      <c r="J18" s="79">
        <f t="shared" si="1"/>
        <v>330.39116428900138</v>
      </c>
      <c r="K18" s="98">
        <f t="shared" si="2"/>
        <v>2.2364473078693052</v>
      </c>
      <c r="L18" s="8" t="s">
        <v>53</v>
      </c>
      <c r="M18" s="7"/>
      <c r="O18" s="9"/>
      <c r="P18" s="9"/>
    </row>
    <row r="19" spans="1:16" ht="24.95" customHeight="1">
      <c r="A19" s="15">
        <v>13</v>
      </c>
      <c r="B19" s="28" t="s">
        <v>46</v>
      </c>
      <c r="C19" s="46">
        <v>72765</v>
      </c>
      <c r="D19" s="60">
        <f>SUMIF(所蔵資料状況!$J$6:$J$55,$L19,所蔵資料状況!$C$6:$C$55)</f>
        <v>321684</v>
      </c>
      <c r="E19" s="60">
        <f>SUMIF(所蔵資料状況!$J$6:$J$55,$L19,所蔵資料状況!$G$6:$G$55)</f>
        <v>9960000</v>
      </c>
      <c r="F19" s="60">
        <f>SUMIF(利用状況!$P$6:$P$56,$L19,利用状況!$C$6:$C$56)</f>
        <v>143117</v>
      </c>
      <c r="G19" s="60">
        <f>SUMIF('職員・施設'!$W$7:$W$56,$L19,'職員・施設'!$F$7:$F$56)</f>
        <v>47</v>
      </c>
      <c r="H19" s="60">
        <f>SUMIF('職員・施設'!$W$7:$W$56,$L19,'職員・施設'!$G$7:$G$56)</f>
        <v>12</v>
      </c>
      <c r="I19" s="79">
        <f t="shared" si="0"/>
        <v>4.4208616780045356</v>
      </c>
      <c r="J19" s="79">
        <f t="shared" si="1"/>
        <v>136.87899402185116</v>
      </c>
      <c r="K19" s="98">
        <f t="shared" si="2"/>
        <v>1.9668384525527383</v>
      </c>
      <c r="L19" s="8" t="s">
        <v>40</v>
      </c>
      <c r="M19" s="7"/>
      <c r="O19" s="9"/>
      <c r="P19" s="9"/>
    </row>
    <row r="20" spans="1:16" ht="24.95" customHeight="1">
      <c r="A20" s="16">
        <v>14</v>
      </c>
      <c r="B20" s="28" t="s">
        <v>82</v>
      </c>
      <c r="C20" s="46">
        <v>22396</v>
      </c>
      <c r="D20" s="60">
        <f>SUMIF(所蔵資料状況!$J$6:$J$55,$L20,所蔵資料状況!$C$6:$C$55)</f>
        <v>165730</v>
      </c>
      <c r="E20" s="60">
        <f>SUMIF(所蔵資料状況!$J$6:$J$55,$L20,所蔵資料状況!$G$6:$G$55)</f>
        <v>6943200</v>
      </c>
      <c r="F20" s="60">
        <f>SUMIF(利用状況!$P$6:$P$56,$L20,利用状況!$C$6:$C$56)</f>
        <v>51440</v>
      </c>
      <c r="G20" s="60">
        <f>SUMIF('職員・施設'!$W$7:$W$56,$L20,'職員・施設'!$F$7:$F$56)</f>
        <v>18</v>
      </c>
      <c r="H20" s="60">
        <f>SUMIF('職員・施設'!$W$7:$W$56,$L20,'職員・施設'!$G$7:$G$56)</f>
        <v>7</v>
      </c>
      <c r="I20" s="79">
        <f t="shared" si="0"/>
        <v>7.3999821396677978</v>
      </c>
      <c r="J20" s="79">
        <f t="shared" si="1"/>
        <v>310.01964636542237</v>
      </c>
      <c r="K20" s="98">
        <f t="shared" si="2"/>
        <v>2.2968387212002144</v>
      </c>
      <c r="L20" s="8" t="s">
        <v>83</v>
      </c>
      <c r="M20" s="7"/>
      <c r="O20" s="9"/>
      <c r="P20" s="9"/>
    </row>
    <row r="21" spans="1:16" ht="24.95" customHeight="1">
      <c r="A21" s="16">
        <v>15</v>
      </c>
      <c r="B21" s="28" t="s">
        <v>86</v>
      </c>
      <c r="C21" s="46">
        <v>17189</v>
      </c>
      <c r="D21" s="60">
        <f>SUMIF(所蔵資料状況!$J$6:$J$55,$L21,所蔵資料状況!$C$6:$C$55)</f>
        <v>89626</v>
      </c>
      <c r="E21" s="60">
        <f>SUMIF(所蔵資料状況!$J$6:$J$55,$L21,所蔵資料状況!$G$6:$G$55)</f>
        <v>2441000</v>
      </c>
      <c r="F21" s="60">
        <f>SUMIF(利用状況!$P$6:$P$56,$L21,利用状況!$C$6:$C$56)</f>
        <v>33138</v>
      </c>
      <c r="G21" s="60">
        <f>SUMIF('職員・施設'!$W$7:$W$56,$L21,'職員・施設'!$F$7:$F$56)</f>
        <v>12</v>
      </c>
      <c r="H21" s="60">
        <f>SUMIF('職員・施設'!$W$7:$W$56,$L21,'職員・施設'!$G$7:$G$56)</f>
        <v>3</v>
      </c>
      <c r="I21" s="79">
        <f t="shared" si="0"/>
        <v>5.2141485833963586</v>
      </c>
      <c r="J21" s="79">
        <f t="shared" si="1"/>
        <v>142.00942463203211</v>
      </c>
      <c r="K21" s="98">
        <f t="shared" si="2"/>
        <v>1.9278608412356739</v>
      </c>
      <c r="L21" s="8" t="s">
        <v>87</v>
      </c>
      <c r="M21" s="7"/>
      <c r="O21" s="9"/>
      <c r="P21" s="9"/>
    </row>
    <row r="22" spans="1:16" ht="24.95" customHeight="1">
      <c r="A22" s="15">
        <v>16</v>
      </c>
      <c r="B22" s="28" t="s">
        <v>24</v>
      </c>
      <c r="C22" s="46">
        <v>79394</v>
      </c>
      <c r="D22" s="60">
        <f>SUMIF(所蔵資料状況!$J$6:$J$55,$L22,所蔵資料状況!$C$6:$C$55)</f>
        <v>434970</v>
      </c>
      <c r="E22" s="60">
        <f>SUMIF(所蔵資料状況!$J$6:$J$55,$L22,所蔵資料状況!$G$6:$G$55)</f>
        <v>23557000</v>
      </c>
      <c r="F22" s="60">
        <f>SUMIF(利用状況!$P$6:$P$56,$L22,利用状況!$C$6:$C$56)</f>
        <v>226183</v>
      </c>
      <c r="G22" s="60">
        <f>SUMIF('職員・施設'!$W$7:$W$56,$L22,'職員・施設'!$F$7:$F$56)</f>
        <v>39</v>
      </c>
      <c r="H22" s="60">
        <f>SUMIF('職員・施設'!$W$7:$W$56,$L22,'職員・施設'!$G$7:$G$56)</f>
        <v>16</v>
      </c>
      <c r="I22" s="79">
        <f t="shared" si="0"/>
        <v>5.4786255888354285</v>
      </c>
      <c r="J22" s="79">
        <f t="shared" si="1"/>
        <v>296.71007884726805</v>
      </c>
      <c r="K22" s="98">
        <f t="shared" si="2"/>
        <v>2.8488676726200972</v>
      </c>
      <c r="L22" s="8" t="s">
        <v>90</v>
      </c>
      <c r="M22" s="7"/>
      <c r="O22" s="9"/>
      <c r="P22" s="9"/>
    </row>
    <row r="23" spans="1:16" ht="24.95" customHeight="1">
      <c r="A23" s="16">
        <v>17</v>
      </c>
      <c r="B23" s="28" t="s">
        <v>94</v>
      </c>
      <c r="C23" s="46">
        <v>38710</v>
      </c>
      <c r="D23" s="60">
        <f>SUMIF(所蔵資料状況!$J$6:$J$55,$L23,所蔵資料状況!$C$6:$C$55)</f>
        <v>172810</v>
      </c>
      <c r="E23" s="60">
        <f>SUMIF(所蔵資料状況!$J$6:$J$55,$L23,所蔵資料状況!$G$6:$G$55)</f>
        <v>7495000</v>
      </c>
      <c r="F23" s="60">
        <f>SUMIF(利用状況!$P$6:$P$56,$L23,利用状況!$C$6:$C$56)</f>
        <v>75104</v>
      </c>
      <c r="G23" s="60">
        <f>SUMIF('職員・施設'!$W$7:$W$56,$L23,'職員・施設'!$F$7:$F$56)</f>
        <v>16</v>
      </c>
      <c r="H23" s="60">
        <f>SUMIF('職員・施設'!$W$7:$W$56,$L23,'職員・施設'!$G$7:$G$56)</f>
        <v>5</v>
      </c>
      <c r="I23" s="79">
        <f t="shared" si="0"/>
        <v>4.4642211314905706</v>
      </c>
      <c r="J23" s="79">
        <f t="shared" si="1"/>
        <v>193.61921983983467</v>
      </c>
      <c r="K23" s="98">
        <f t="shared" si="2"/>
        <v>1.9401704985791786</v>
      </c>
      <c r="L23" s="8" t="s">
        <v>65</v>
      </c>
      <c r="M23" s="7"/>
      <c r="O23" s="9"/>
      <c r="P23" s="9"/>
    </row>
    <row r="24" spans="1:16" ht="24.95" customHeight="1">
      <c r="A24" s="17">
        <v>18</v>
      </c>
      <c r="B24" s="30" t="s">
        <v>19</v>
      </c>
      <c r="C24" s="48">
        <v>12658</v>
      </c>
      <c r="D24" s="61">
        <f>SUMIF(所蔵資料状況!$J$6:$J$55,$L24,所蔵資料状況!$C$6:$C$55)</f>
        <v>77749</v>
      </c>
      <c r="E24" s="61">
        <f>SUMIF(所蔵資料状況!$J$6:$J$55,$L24,所蔵資料状況!$G$6:$G$55)</f>
        <v>2535000</v>
      </c>
      <c r="F24" s="61">
        <f>SUMIF(利用状況!$P$6:$P$56,$L24,利用状況!$C$6:$C$56)</f>
        <v>37844</v>
      </c>
      <c r="G24" s="61">
        <f>SUMIF('職員・施設'!$W$7:$W$56,$L24,'職員・施設'!$F$7:$F$56)</f>
        <v>5</v>
      </c>
      <c r="H24" s="61">
        <f>SUMIF('職員・施設'!$W$7:$W$56,$L24,'職員・施設'!$G$7:$G$56)</f>
        <v>1</v>
      </c>
      <c r="I24" s="81">
        <f t="shared" si="0"/>
        <v>6.1422815610680992</v>
      </c>
      <c r="J24" s="81">
        <f t="shared" si="1"/>
        <v>200.26860483488701</v>
      </c>
      <c r="K24" s="100">
        <f t="shared" si="2"/>
        <v>2.9897298151366725</v>
      </c>
      <c r="L24" s="8" t="s">
        <v>49</v>
      </c>
      <c r="M24" s="7"/>
      <c r="O24" s="9"/>
      <c r="P24" s="9"/>
    </row>
    <row r="25" spans="1:16" ht="24.95" customHeight="1">
      <c r="A25" s="18" t="s">
        <v>95</v>
      </c>
      <c r="B25" s="31" t="s">
        <v>17</v>
      </c>
      <c r="C25" s="49">
        <f t="shared" ref="C25:H25" si="3">SUM(C7:C24)</f>
        <v>862214</v>
      </c>
      <c r="D25" s="62">
        <f t="shared" si="3"/>
        <v>3319402</v>
      </c>
      <c r="E25" s="62">
        <f t="shared" si="3"/>
        <v>138805880</v>
      </c>
      <c r="F25" s="62">
        <f t="shared" si="3"/>
        <v>2097480</v>
      </c>
      <c r="G25" s="62">
        <f t="shared" si="3"/>
        <v>339</v>
      </c>
      <c r="H25" s="62">
        <f t="shared" si="3"/>
        <v>132</v>
      </c>
      <c r="I25" s="82">
        <f t="shared" si="0"/>
        <v>3.8498586197858073</v>
      </c>
      <c r="J25" s="93">
        <f t="shared" si="1"/>
        <v>160.9877362232578</v>
      </c>
      <c r="K25" s="101">
        <f t="shared" si="2"/>
        <v>2.4326675280150867</v>
      </c>
      <c r="M25" s="7"/>
      <c r="O25" s="9"/>
      <c r="P25" s="9"/>
    </row>
    <row r="26" spans="1:16" ht="24.95" customHeight="1">
      <c r="A26" s="19"/>
      <c r="B26" s="32" t="s">
        <v>97</v>
      </c>
      <c r="C26" s="50">
        <f>C3</f>
        <v>902060</v>
      </c>
      <c r="D26" s="63"/>
      <c r="E26" s="63"/>
      <c r="F26" s="63"/>
      <c r="G26" s="63"/>
      <c r="H26" s="63"/>
      <c r="I26" s="83">
        <f>D25/C26</f>
        <v>3.6798017870208191</v>
      </c>
      <c r="J26" s="83">
        <f>E25/C26</f>
        <v>153.87654923175842</v>
      </c>
      <c r="K26" s="102">
        <f>F25/C26</f>
        <v>2.3252111832915769</v>
      </c>
      <c r="M26" s="7"/>
      <c r="O26" s="9"/>
      <c r="P26" s="9"/>
    </row>
    <row r="27" spans="1:16" ht="24.95" customHeight="1">
      <c r="A27" s="14"/>
      <c r="B27" s="33"/>
      <c r="C27" s="51"/>
      <c r="D27" s="51"/>
      <c r="E27" s="51"/>
      <c r="F27" s="51"/>
      <c r="G27" s="51"/>
      <c r="H27" s="51"/>
      <c r="I27" s="84"/>
      <c r="J27" s="84"/>
      <c r="K27" s="84"/>
      <c r="M27" s="7"/>
      <c r="O27" s="9"/>
      <c r="P27" s="9"/>
    </row>
    <row r="28" spans="1:16" ht="27" customHeight="1">
      <c r="A28" s="11" t="s">
        <v>31</v>
      </c>
      <c r="B28" s="11"/>
      <c r="C28" s="11"/>
      <c r="D28" s="11"/>
      <c r="E28" s="11"/>
      <c r="F28" s="11"/>
      <c r="G28" s="11"/>
      <c r="H28" s="11"/>
      <c r="I28" s="85"/>
      <c r="J28" s="85"/>
      <c r="K28" s="85"/>
      <c r="M28" s="7"/>
      <c r="O28" s="9"/>
      <c r="P28" s="9"/>
    </row>
    <row r="29" spans="1:16" s="6" customFormat="1" ht="37.5" customHeight="1">
      <c r="A29" s="20"/>
      <c r="B29" s="34" t="s">
        <v>48</v>
      </c>
      <c r="C29" s="52" t="s">
        <v>28</v>
      </c>
      <c r="D29" s="64" t="s">
        <v>29</v>
      </c>
      <c r="E29" s="58" t="s">
        <v>21</v>
      </c>
      <c r="F29" s="71" t="s">
        <v>7</v>
      </c>
      <c r="G29" s="71" t="s">
        <v>20</v>
      </c>
      <c r="H29" s="72" t="s">
        <v>32</v>
      </c>
      <c r="I29" s="86"/>
      <c r="J29" s="94"/>
      <c r="K29" s="94"/>
      <c r="L29" s="107"/>
      <c r="O29" s="111"/>
      <c r="P29" s="111"/>
    </row>
    <row r="30" spans="1:16" ht="24.95" customHeight="1">
      <c r="A30" s="16">
        <v>1</v>
      </c>
      <c r="B30" s="35" t="s">
        <v>91</v>
      </c>
      <c r="C30" s="46">
        <f>C10</f>
        <v>27422</v>
      </c>
      <c r="D30" s="65">
        <f>SUMIF(所蔵資料状況!$J$61:$J$82,$L30,所蔵資料状況!$C$61:$C$82)</f>
        <v>27644</v>
      </c>
      <c r="E30" s="60">
        <f>SUMIF(所蔵資料状況!$J$61:$J$82,$L30,所蔵資料状況!$G$61:$G$82)</f>
        <v>0</v>
      </c>
      <c r="F30" s="60">
        <f>SUMIF(利用状況!$P$62:$P$83,$L30,利用状況!$C$62:$C$83)</f>
        <v>3681</v>
      </c>
      <c r="G30" s="60">
        <f>SUMIF('職員・施設'!$W$62:$W$83,$L30,'職員・施設'!$F$62:$F$83)</f>
        <v>8</v>
      </c>
      <c r="H30" s="73">
        <f>SUMIF('職員・施設'!$W$62:$W$83,$L30,'職員・施設'!$G$62:$G$83)</f>
        <v>0</v>
      </c>
      <c r="I30" s="87"/>
      <c r="J30" s="95"/>
      <c r="K30" s="95"/>
      <c r="L30" s="8" t="s">
        <v>66</v>
      </c>
    </row>
    <row r="31" spans="1:16" ht="24.95" customHeight="1">
      <c r="A31" s="21">
        <v>2</v>
      </c>
      <c r="B31" s="35" t="s">
        <v>70</v>
      </c>
      <c r="C31" s="46">
        <f>C14</f>
        <v>22561</v>
      </c>
      <c r="D31" s="60">
        <f>SUMIF(所蔵資料状況!$J$61:$J$82,$L31,所蔵資料状況!$C$61:$C$82)</f>
        <v>8530</v>
      </c>
      <c r="E31" s="60">
        <f>SUMIF(所蔵資料状況!$J$61:$J$82,$L31,所蔵資料状況!$G$61:$G$82)</f>
        <v>0</v>
      </c>
      <c r="F31" s="60">
        <f>SUMIF(利用状況!$P$62:$P$83,$L31,利用状況!$C$62:$C$83)</f>
        <v>982</v>
      </c>
      <c r="G31" s="60">
        <f>SUMIF('職員・施設'!$W$62:$W$83,$L31,'職員・施設'!$F$62:$F$83)</f>
        <v>3</v>
      </c>
      <c r="H31" s="73">
        <f>SUMIF('職員・施設'!$W$62:$W$83,$L31,'職員・施設'!$G$62:$G$83)</f>
        <v>0</v>
      </c>
      <c r="I31" s="87"/>
      <c r="J31" s="95"/>
      <c r="K31" s="95"/>
      <c r="L31" s="8" t="s">
        <v>52</v>
      </c>
    </row>
    <row r="32" spans="1:16" ht="24.95" customHeight="1">
      <c r="A32" s="21">
        <v>3</v>
      </c>
      <c r="B32" s="36" t="s">
        <v>15</v>
      </c>
      <c r="C32" s="46">
        <f>C17</f>
        <v>70758</v>
      </c>
      <c r="D32" s="66">
        <f>SUMIF(所蔵資料状況!$J$61:$J$82,$L32,所蔵資料状況!$C$61:$C$82)</f>
        <v>90656</v>
      </c>
      <c r="E32" s="66">
        <f>SUMIF(所蔵資料状況!$J$61:$J$82,$L32,所蔵資料状況!$G$61:$G$82)</f>
        <v>1563000</v>
      </c>
      <c r="F32" s="66">
        <f>SUMIF(利用状況!$P$62:$P$83,$L32,利用状況!$C$62:$C$83)</f>
        <v>16603</v>
      </c>
      <c r="G32" s="66">
        <f>SUMIF('職員・施設'!$W$62:$W$83,$L32,'職員・施設'!$F$62:$F$83)</f>
        <v>25</v>
      </c>
      <c r="H32" s="74">
        <f>SUMIF('職員・施設'!$W$62:$W$83,$L32,'職員・施設'!$G$62:$G$83)</f>
        <v>2</v>
      </c>
      <c r="I32" s="87"/>
      <c r="J32" s="95"/>
      <c r="K32" s="95"/>
      <c r="L32" s="8" t="s">
        <v>30</v>
      </c>
    </row>
    <row r="33" spans="1:16" ht="24.95" customHeight="1">
      <c r="A33" s="21">
        <v>4</v>
      </c>
      <c r="B33" s="37" t="s">
        <v>99</v>
      </c>
      <c r="C33" s="53">
        <f>C20</f>
        <v>22396</v>
      </c>
      <c r="D33" s="67">
        <f>SUMIF(所蔵資料状況!$J$61:$J$82,$L33,所蔵資料状況!$C$61:$C$82)</f>
        <v>888</v>
      </c>
      <c r="E33" s="67">
        <f>SUMIF(所蔵資料状況!$J$61:$J$82,$L33,所蔵資料状況!$G$61:$G$82)</f>
        <v>0</v>
      </c>
      <c r="F33" s="67">
        <f>SUMIF(利用状況!$P$62:$P$83,$L33,利用状況!$C$62:$C$83)</f>
        <v>110</v>
      </c>
      <c r="G33" s="67">
        <f>SUMIF('職員・施設'!$W$62:$W$83,$L33,'職員・施設'!$F$62:$F$83)</f>
        <v>3</v>
      </c>
      <c r="H33" s="75">
        <f>SUMIF('職員・施設'!$W$62:$W$83,$L33,'職員・施設'!$G$62:$G$83)</f>
        <v>0</v>
      </c>
      <c r="I33" s="87"/>
      <c r="J33" s="95"/>
      <c r="K33" s="95"/>
      <c r="L33" s="8" t="s">
        <v>83</v>
      </c>
    </row>
    <row r="34" spans="1:16" ht="24.95" customHeight="1">
      <c r="A34" s="22">
        <v>5</v>
      </c>
      <c r="B34" s="37" t="s">
        <v>77</v>
      </c>
      <c r="C34" s="53">
        <f>C22</f>
        <v>79394</v>
      </c>
      <c r="D34" s="67">
        <f>SUMIF(所蔵資料状況!$J$61:$J$82,$L34,所蔵資料状況!$C$61:$C$82)</f>
        <v>9802</v>
      </c>
      <c r="E34" s="67">
        <f>SUMIF(所蔵資料状況!$J$61:$J$82,$L34,所蔵資料状況!$G$61:$G$82)</f>
        <v>46000</v>
      </c>
      <c r="F34" s="67">
        <f>SUMIF(利用状況!$P$62:$P$83,$L34,利用状況!$C$62:$C$83)</f>
        <v>3496</v>
      </c>
      <c r="G34" s="67">
        <f>SUMIF('職員・施設'!$W$62:$W$83,$L34,'職員・施設'!$F$62:$F$83)</f>
        <v>4</v>
      </c>
      <c r="H34" s="75">
        <f>SUMIF('職員・施設'!$W$62:$W$83,$L34,'職員・施設'!$G$62:$G$83)</f>
        <v>0</v>
      </c>
      <c r="I34" s="87"/>
      <c r="J34" s="95"/>
      <c r="K34" s="95"/>
      <c r="L34" s="8" t="s">
        <v>90</v>
      </c>
    </row>
    <row r="35" spans="1:16" ht="24.95" customHeight="1">
      <c r="A35" s="23">
        <v>6</v>
      </c>
      <c r="B35" s="38" t="s">
        <v>60</v>
      </c>
      <c r="C35" s="54">
        <f>C23</f>
        <v>38710</v>
      </c>
      <c r="D35" s="61">
        <f>SUMIF(所蔵資料状況!$J$61:$J$82,$L35,所蔵資料状況!$C$61:$C$82)</f>
        <v>13870</v>
      </c>
      <c r="E35" s="61">
        <f>SUMIF(所蔵資料状況!$J$61:$J$82,$L35,所蔵資料状況!$G$61:$G$82)</f>
        <v>355000</v>
      </c>
      <c r="F35" s="61">
        <f>SUMIF(利用状況!$P$62:$P$83,$L35,利用状況!$C$62:$C$83)</f>
        <v>6317</v>
      </c>
      <c r="G35" s="61">
        <f>SUMIF('職員・施設'!$W$62:$W$83,$L35,'職員・施設'!$F$62:$F$83)</f>
        <v>4</v>
      </c>
      <c r="H35" s="76">
        <f>SUMIF('職員・施設'!$W$62:$W$83,$L35,'職員・施設'!$G$62:$G$83)</f>
        <v>1</v>
      </c>
      <c r="I35" s="87"/>
      <c r="J35" s="95"/>
      <c r="K35" s="95"/>
      <c r="L35" s="8" t="s">
        <v>65</v>
      </c>
    </row>
    <row r="36" spans="1:16" ht="24.95" customHeight="1">
      <c r="A36" s="13"/>
      <c r="B36" s="39" t="s">
        <v>95</v>
      </c>
      <c r="C36" s="45">
        <f t="shared" ref="C36:H36" si="4">SUM(C30:C35)</f>
        <v>261241</v>
      </c>
      <c r="D36" s="50">
        <f t="shared" si="4"/>
        <v>151390</v>
      </c>
      <c r="E36" s="50">
        <f t="shared" si="4"/>
        <v>1964000</v>
      </c>
      <c r="F36" s="50">
        <f t="shared" si="4"/>
        <v>31189</v>
      </c>
      <c r="G36" s="50">
        <f t="shared" si="4"/>
        <v>47</v>
      </c>
      <c r="H36" s="77">
        <f t="shared" si="4"/>
        <v>3</v>
      </c>
      <c r="I36" s="87"/>
      <c r="J36" s="95"/>
      <c r="K36" s="95"/>
    </row>
    <row r="37" spans="1:16" ht="18.75" customHeight="1">
      <c r="A37" s="14"/>
      <c r="B37" s="40"/>
      <c r="C37" s="43"/>
      <c r="D37" s="43"/>
      <c r="E37" s="43"/>
      <c r="F37" s="43"/>
      <c r="G37" s="43"/>
      <c r="H37" s="43"/>
      <c r="I37" s="10"/>
      <c r="J37" s="10"/>
      <c r="K37" s="10"/>
      <c r="M37" s="7"/>
      <c r="O37" s="9"/>
      <c r="P37" s="9"/>
    </row>
    <row r="38" spans="1:16" ht="10.5" customHeight="1">
      <c r="A38" s="14"/>
      <c r="B38" s="40"/>
      <c r="C38" s="43"/>
      <c r="D38" s="43"/>
      <c r="E38" s="43"/>
      <c r="F38" s="43"/>
      <c r="G38" s="43"/>
      <c r="H38" s="43"/>
      <c r="I38" s="10"/>
      <c r="J38" s="10"/>
      <c r="K38" s="10"/>
      <c r="M38" s="7"/>
      <c r="O38" s="9"/>
      <c r="P38" s="9"/>
    </row>
    <row r="39" spans="1:16" ht="35.1" customHeight="1">
      <c r="A39" s="11" t="s">
        <v>100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7"/>
      <c r="O39" s="9"/>
      <c r="P39" s="9"/>
    </row>
    <row r="40" spans="1:16" s="6" customFormat="1" ht="37.5" customHeight="1">
      <c r="A40" s="12"/>
      <c r="B40" s="25" t="s">
        <v>48</v>
      </c>
      <c r="C40" s="44" t="s">
        <v>28</v>
      </c>
      <c r="D40" s="58" t="s">
        <v>29</v>
      </c>
      <c r="E40" s="58" t="s">
        <v>21</v>
      </c>
      <c r="F40" s="70" t="s">
        <v>7</v>
      </c>
      <c r="G40" s="70" t="s">
        <v>20</v>
      </c>
      <c r="H40" s="58" t="s">
        <v>32</v>
      </c>
      <c r="I40" s="70" t="s">
        <v>33</v>
      </c>
      <c r="J40" s="70" t="s">
        <v>35</v>
      </c>
      <c r="K40" s="96" t="s">
        <v>36</v>
      </c>
      <c r="L40" s="107"/>
      <c r="O40" s="111"/>
      <c r="P40" s="111"/>
    </row>
    <row r="41" spans="1:16" ht="24.95" customHeight="1">
      <c r="A41" s="16">
        <v>1</v>
      </c>
      <c r="B41" s="35" t="s">
        <v>68</v>
      </c>
      <c r="C41" s="55">
        <v>2589</v>
      </c>
      <c r="D41" s="68">
        <f>SUMIF(所蔵資料状況!$J$61:$J$82,$L41,所蔵資料状況!$C$61:$C$82)</f>
        <v>21346</v>
      </c>
      <c r="E41" s="60">
        <f>SUMIF(所蔵資料状況!$J$61:$J$82,$L41,所蔵資料状況!$G$61:$G$82)</f>
        <v>872000</v>
      </c>
      <c r="F41" s="60">
        <f>SUMIF(利用状況!$P$62:$P$83,$L41,利用状況!$C$62:$C$83)</f>
        <v>4359</v>
      </c>
      <c r="G41" s="60">
        <f>SUMIF('職員・施設'!$W$62:$W$83,$L41,'職員・施設'!$F$62:$F$83)</f>
        <v>9</v>
      </c>
      <c r="H41" s="60">
        <f>SUMIF('職員・施設'!$W$62:$W$83,$L41,'職員・施設'!$G$62:$G$83)</f>
        <v>1</v>
      </c>
      <c r="I41" s="88">
        <f t="shared" ref="I41:I48" si="5">D41/C41</f>
        <v>8.2448821938972578</v>
      </c>
      <c r="J41" s="88">
        <f t="shared" ref="J41:J48" si="6">E41/C41</f>
        <v>336.80957898802626</v>
      </c>
      <c r="K41" s="103">
        <f t="shared" ref="K41:K48" si="7">F41/C41</f>
        <v>1.6836616454229432</v>
      </c>
      <c r="L41" s="8" t="s">
        <v>43</v>
      </c>
    </row>
    <row r="42" spans="1:16" ht="24.95" customHeight="1">
      <c r="A42" s="16">
        <v>2</v>
      </c>
      <c r="B42" s="35" t="s">
        <v>44</v>
      </c>
      <c r="C42" s="55">
        <v>13780</v>
      </c>
      <c r="D42" s="60">
        <f>SUMIF(所蔵資料状況!$J$61:$J$82,$L42,所蔵資料状況!$C$61:$C$82)</f>
        <v>24510</v>
      </c>
      <c r="E42" s="60">
        <f>SUMIF(所蔵資料状況!$J$61:$J$82,$L42,所蔵資料状況!$G$61:$G$82)</f>
        <v>900000</v>
      </c>
      <c r="F42" s="60">
        <f>SUMIF(利用状況!$P$62:$P$83,$L42,利用状況!$C$62:$C$83)</f>
        <v>6879</v>
      </c>
      <c r="G42" s="60">
        <f>SUMIF('職員・施設'!$W$62:$W$83,$L42,'職員・施設'!$F$62:$F$83)</f>
        <v>5</v>
      </c>
      <c r="H42" s="60">
        <f>SUMIF('職員・施設'!$W$62:$W$83,$L42,'職員・施設'!$G$62:$G$83)</f>
        <v>0</v>
      </c>
      <c r="I42" s="88">
        <f t="shared" si="5"/>
        <v>1.7786647314949202</v>
      </c>
      <c r="J42" s="88">
        <f t="shared" si="6"/>
        <v>65.312046444121918</v>
      </c>
      <c r="K42" s="103">
        <f t="shared" si="7"/>
        <v>0.49920174165457182</v>
      </c>
      <c r="L42" s="8" t="s">
        <v>101</v>
      </c>
    </row>
    <row r="43" spans="1:16" ht="24.95" customHeight="1">
      <c r="A43" s="16">
        <v>3</v>
      </c>
      <c r="B43" s="35" t="s">
        <v>25</v>
      </c>
      <c r="C43" s="55">
        <v>5901</v>
      </c>
      <c r="D43" s="60">
        <f>SUMIF(所蔵資料状況!$J$61:$J$82,$L43,所蔵資料状況!$C$61:$C$82)</f>
        <v>28266</v>
      </c>
      <c r="E43" s="60">
        <f>SUMIF(所蔵資料状況!$J$61:$J$82,$L43,所蔵資料状況!$G$61:$G$82)</f>
        <v>1441308</v>
      </c>
      <c r="F43" s="60">
        <f>SUMIF(利用状況!$P$62:$P$83,$L43,利用状況!$C$62:$C$83)</f>
        <v>15403</v>
      </c>
      <c r="G43" s="60">
        <f>SUMIF('職員・施設'!$W$62:$W$83,$L43,'職員・施設'!$F$62:$F$83)</f>
        <v>10</v>
      </c>
      <c r="H43" s="60">
        <f>SUMIF('職員・施設'!$W$62:$W$83,$L43,'職員・施設'!$G$62:$G$83)</f>
        <v>2</v>
      </c>
      <c r="I43" s="88">
        <f t="shared" si="5"/>
        <v>4.790035587188612</v>
      </c>
      <c r="J43" s="88">
        <f t="shared" si="6"/>
        <v>244.24809354346721</v>
      </c>
      <c r="K43" s="103">
        <f t="shared" si="7"/>
        <v>2.6102355532960515</v>
      </c>
      <c r="L43" s="8" t="s">
        <v>84</v>
      </c>
    </row>
    <row r="44" spans="1:16" ht="24.95" customHeight="1">
      <c r="A44" s="15">
        <v>4</v>
      </c>
      <c r="B44" s="36" t="s">
        <v>104</v>
      </c>
      <c r="C44" s="56">
        <v>7630</v>
      </c>
      <c r="D44" s="66">
        <f>SUMIF(所蔵資料状況!$J$61:$J$82,$L44,所蔵資料状況!$C$61:$C$82)</f>
        <v>7138</v>
      </c>
      <c r="E44" s="66">
        <f>SUMIF(所蔵資料状況!$J$61:$J$82,$L44,所蔵資料状況!$G$61:$G$82)</f>
        <v>550000</v>
      </c>
      <c r="F44" s="66">
        <f>SUMIF(利用状況!$P$62:$P$83,$L44,利用状況!$C$62:$C$83)</f>
        <v>6969</v>
      </c>
      <c r="G44" s="66">
        <f>SUMIF('職員・施設'!$W$62:$W$83,$L44,'職員・施設'!$F$62:$F$83)</f>
        <v>5</v>
      </c>
      <c r="H44" s="66">
        <f>SUMIF('職員・施設'!$W$62:$W$83,$L44,'職員・施設'!$G$62:$G$83)</f>
        <v>2</v>
      </c>
      <c r="I44" s="89">
        <f t="shared" si="5"/>
        <v>0.93551769331585843</v>
      </c>
      <c r="J44" s="89">
        <f t="shared" si="6"/>
        <v>72.083879423328966</v>
      </c>
      <c r="K44" s="104">
        <f t="shared" si="7"/>
        <v>0.91336828309305373</v>
      </c>
      <c r="L44" s="8" t="s">
        <v>51</v>
      </c>
    </row>
    <row r="45" spans="1:16" ht="24.95" customHeight="1">
      <c r="A45" s="16">
        <v>5</v>
      </c>
      <c r="B45" s="35" t="s">
        <v>105</v>
      </c>
      <c r="C45" s="55">
        <v>4214</v>
      </c>
      <c r="D45" s="60">
        <f>SUMIF(所蔵資料状況!$J$61:$J$82,$L45,所蔵資料状況!$C$61:$C$82)</f>
        <v>4303</v>
      </c>
      <c r="E45" s="60">
        <f>SUMIF(所蔵資料状況!$J$61:$J$82,$L45,所蔵資料状況!$G$61:$G$82)</f>
        <v>200000</v>
      </c>
      <c r="F45" s="60">
        <f>SUMIF(利用状況!$P$62:$P$83,$L45,利用状況!$C$62:$C$83)</f>
        <v>1596</v>
      </c>
      <c r="G45" s="60">
        <f>SUMIF('職員・施設'!$W$62:$W$83,$L45,'職員・施設'!$F$62:$F$83)</f>
        <v>8</v>
      </c>
      <c r="H45" s="60">
        <f>SUMIF('職員・施設'!$W$62:$W$83,$L45,'職員・施設'!$G$62:$G$83)</f>
        <v>0</v>
      </c>
      <c r="I45" s="88">
        <f t="shared" si="5"/>
        <v>1.0211200759373518</v>
      </c>
      <c r="J45" s="88">
        <f t="shared" si="6"/>
        <v>47.460844803037496</v>
      </c>
      <c r="K45" s="103">
        <f t="shared" si="7"/>
        <v>0.37873754152823919</v>
      </c>
      <c r="L45" s="8" t="s">
        <v>106</v>
      </c>
    </row>
    <row r="46" spans="1:16" ht="24.95" customHeight="1">
      <c r="A46" s="16">
        <v>6</v>
      </c>
      <c r="B46" s="35" t="s">
        <v>108</v>
      </c>
      <c r="C46" s="55">
        <v>2767</v>
      </c>
      <c r="D46" s="60">
        <f>SUMIF(所蔵資料状況!$J$61:$J$82,$L46,所蔵資料状況!$C$61:$C$82)</f>
        <v>10593</v>
      </c>
      <c r="E46" s="60">
        <f>SUMIF(所蔵資料状況!$J$61:$J$82,$L46,所蔵資料状況!$G$61:$G$82)</f>
        <v>200000</v>
      </c>
      <c r="F46" s="60">
        <f>SUMIF(利用状況!$P$62:$P$83,$L46,利用状況!$C$62:$C$83)</f>
        <v>1962</v>
      </c>
      <c r="G46" s="60">
        <f>SUMIF('職員・施設'!$W$62:$W$83,$L46,'職員・施設'!$F$62:$F$83)</f>
        <v>4</v>
      </c>
      <c r="H46" s="60">
        <f>SUMIF('職員・施設'!$W$62:$W$83,$L46,'職員・施設'!$G$62:$G$83)</f>
        <v>0</v>
      </c>
      <c r="I46" s="88">
        <f t="shared" si="5"/>
        <v>3.8283339356704014</v>
      </c>
      <c r="J46" s="88">
        <f t="shared" si="6"/>
        <v>72.280448138778453</v>
      </c>
      <c r="K46" s="103">
        <f t="shared" si="7"/>
        <v>0.70907119624141668</v>
      </c>
      <c r="L46" s="8" t="s">
        <v>109</v>
      </c>
    </row>
    <row r="47" spans="1:16" ht="24.95" customHeight="1">
      <c r="A47" s="23">
        <v>7</v>
      </c>
      <c r="B47" s="38" t="s">
        <v>110</v>
      </c>
      <c r="C47" s="54">
        <v>2547</v>
      </c>
      <c r="D47" s="61">
        <f>SUMIF(所蔵資料状況!$J$61:$J$82,$L47,所蔵資料状況!$C$61:$C$82)</f>
        <v>10548</v>
      </c>
      <c r="E47" s="61">
        <f>SUMIF(所蔵資料状況!$J$61:$J$82,$L47,所蔵資料状況!$G$61:$G$82)</f>
        <v>625000</v>
      </c>
      <c r="F47" s="61">
        <f>SUMIF(利用状況!$P$62:$P$83,$L47,利用状況!$C$62:$C$83)</f>
        <v>2605</v>
      </c>
      <c r="G47" s="61">
        <f>SUMIF('職員・施設'!$W$62:$W$83,$L47,'職員・施設'!$F$62:$F$83)</f>
        <v>2</v>
      </c>
      <c r="H47" s="61">
        <f>SUMIF('職員・施設'!$W$62:$W$83,$L47,'職員・施設'!$G$62:$G$83)</f>
        <v>0</v>
      </c>
      <c r="I47" s="90">
        <f t="shared" si="5"/>
        <v>4.1413427561837457</v>
      </c>
      <c r="J47" s="90">
        <f t="shared" si="6"/>
        <v>245.38672948566941</v>
      </c>
      <c r="K47" s="105">
        <f t="shared" si="7"/>
        <v>1.0227718884962702</v>
      </c>
      <c r="L47" s="8" t="s">
        <v>114</v>
      </c>
    </row>
    <row r="48" spans="1:16" ht="24.95" customHeight="1">
      <c r="A48" s="13"/>
      <c r="B48" s="39" t="s">
        <v>95</v>
      </c>
      <c r="C48" s="45">
        <f t="shared" ref="C48:H48" si="8">SUM(C41:C47)</f>
        <v>39428</v>
      </c>
      <c r="D48" s="50">
        <f t="shared" si="8"/>
        <v>106704</v>
      </c>
      <c r="E48" s="50">
        <f t="shared" si="8"/>
        <v>4788308</v>
      </c>
      <c r="F48" s="50">
        <f t="shared" si="8"/>
        <v>39773</v>
      </c>
      <c r="G48" s="50">
        <f t="shared" si="8"/>
        <v>43</v>
      </c>
      <c r="H48" s="50">
        <f t="shared" si="8"/>
        <v>5</v>
      </c>
      <c r="I48" s="91">
        <f t="shared" si="5"/>
        <v>2.7063000913056712</v>
      </c>
      <c r="J48" s="91">
        <f t="shared" si="6"/>
        <v>121.44435426600386</v>
      </c>
      <c r="K48" s="102">
        <f t="shared" si="7"/>
        <v>1.008750126813432</v>
      </c>
    </row>
    <row r="49" spans="1:16" s="8" customFormat="1" ht="13.5" customHeight="1">
      <c r="A49" s="14"/>
      <c r="B49" s="6"/>
      <c r="C49" s="10"/>
      <c r="D49" s="10"/>
      <c r="E49" s="10"/>
      <c r="F49" s="10"/>
      <c r="G49" s="10"/>
      <c r="H49" s="10"/>
      <c r="I49" s="10"/>
      <c r="J49" s="10"/>
      <c r="K49" s="10"/>
      <c r="M49" s="110"/>
      <c r="N49" s="10"/>
      <c r="O49" s="10"/>
      <c r="P49" s="10"/>
    </row>
    <row r="50" spans="1:16" s="8" customFormat="1" ht="26.25" customHeight="1">
      <c r="A50" s="24" t="s">
        <v>116</v>
      </c>
      <c r="B50" s="41"/>
      <c r="C50" s="57">
        <f>C3</f>
        <v>902060</v>
      </c>
      <c r="D50" s="69">
        <f>D48+D36+D25</f>
        <v>3577496</v>
      </c>
      <c r="E50" s="69">
        <f>E48+E36+E25</f>
        <v>145558188</v>
      </c>
      <c r="F50" s="69">
        <f>F48+F36+F25</f>
        <v>2168442</v>
      </c>
      <c r="G50" s="69">
        <f>G48+G36+G25</f>
        <v>429</v>
      </c>
      <c r="H50" s="69">
        <f>H48+H36+H25</f>
        <v>140</v>
      </c>
      <c r="I50" s="92">
        <f>D50/C50</f>
        <v>3.9659180098884774</v>
      </c>
      <c r="J50" s="92">
        <f>E50/C50</f>
        <v>161.36198035607387</v>
      </c>
      <c r="K50" s="106">
        <f>F50/C50</f>
        <v>2.4038777908343127</v>
      </c>
      <c r="M50" s="110"/>
      <c r="N50" s="10"/>
      <c r="O50" s="10"/>
      <c r="P50" s="10"/>
    </row>
    <row r="51" spans="1:16" s="8" customFormat="1" ht="46.5" customHeight="1">
      <c r="A51" s="14"/>
      <c r="B51" s="42" t="s">
        <v>205</v>
      </c>
      <c r="C51" s="42"/>
      <c r="D51" s="42"/>
      <c r="E51" s="42"/>
      <c r="F51" s="42"/>
      <c r="G51" s="42"/>
      <c r="H51" s="42"/>
      <c r="I51" s="42"/>
      <c r="J51" s="42"/>
      <c r="K51" s="42"/>
      <c r="M51" s="110"/>
      <c r="N51" s="10"/>
      <c r="O51" s="10"/>
      <c r="P51" s="10"/>
    </row>
    <row r="52" spans="1:16" s="8" customFormat="1" ht="35.1" customHeight="1">
      <c r="A52" s="14"/>
      <c r="B52" s="43" t="s">
        <v>92</v>
      </c>
      <c r="C52" s="10">
        <f>C3</f>
        <v>902060</v>
      </c>
      <c r="D52" s="6">
        <f>SUM(D48,D36,D25,D3)</f>
        <v>4601560</v>
      </c>
      <c r="E52" s="6">
        <f>SUM(E48,E36,E25,E3)</f>
        <v>185379188</v>
      </c>
      <c r="F52" s="6">
        <f>SUM(F48,F36,F25,F3)</f>
        <v>2521918</v>
      </c>
      <c r="G52" s="6">
        <f>SUM(G48,G36,G25,G3)</f>
        <v>475</v>
      </c>
      <c r="H52" s="6">
        <f>SUM(H48,H36,H25,H3)</f>
        <v>167</v>
      </c>
      <c r="I52" s="10"/>
      <c r="J52" s="10"/>
      <c r="K52" s="10"/>
      <c r="M52" s="110"/>
      <c r="N52" s="10"/>
      <c r="O52" s="10"/>
      <c r="P52" s="10"/>
    </row>
    <row r="53" spans="1:16" s="8" customFormat="1" ht="35.1" customHeight="1">
      <c r="A53" s="14"/>
      <c r="B53" s="43" t="s">
        <v>117</v>
      </c>
      <c r="C53" s="10">
        <f>C25+C48</f>
        <v>901642</v>
      </c>
      <c r="D53" s="6">
        <f>所蔵資料状況!C56+所蔵資料状況!C83</f>
        <v>4601560</v>
      </c>
      <c r="E53" s="6">
        <f>所蔵資料状況!G56+所蔵資料状況!G83</f>
        <v>185379188</v>
      </c>
      <c r="F53" s="6">
        <f>利用状況!C57+利用状況!C84</f>
        <v>2521918</v>
      </c>
      <c r="G53" s="6">
        <f>'職員・施設'!F57+'職員・施設'!F84</f>
        <v>475</v>
      </c>
      <c r="H53" s="6">
        <f>'職員・施設'!G57+'職員・施設'!G84</f>
        <v>167</v>
      </c>
      <c r="I53" s="10"/>
      <c r="J53" s="10"/>
      <c r="K53" s="10"/>
      <c r="M53" s="110"/>
      <c r="N53" s="10"/>
      <c r="O53" s="10"/>
      <c r="P53" s="10"/>
    </row>
    <row r="54" spans="1:16" s="8" customFormat="1" ht="35.1" customHeight="1">
      <c r="A54" s="14"/>
      <c r="B54" s="43" t="s">
        <v>81</v>
      </c>
      <c r="C54" s="10"/>
      <c r="D54" s="6" t="str">
        <f>IF(D52=D53,"OK","NG")</f>
        <v>OK</v>
      </c>
      <c r="E54" s="6" t="str">
        <f>IF(E52=E53,"OK","NG")</f>
        <v>OK</v>
      </c>
      <c r="F54" s="6" t="str">
        <f>IF(F52=F53,"OK","NG")</f>
        <v>OK</v>
      </c>
      <c r="G54" s="6" t="str">
        <f>IF(G52=G53,"OK","NG")</f>
        <v>OK</v>
      </c>
      <c r="H54" s="6" t="str">
        <f>IF(H52=H53,"OK","NG")</f>
        <v>OK</v>
      </c>
      <c r="I54" s="10"/>
      <c r="J54" s="10"/>
      <c r="K54" s="10"/>
      <c r="M54" s="110"/>
      <c r="N54" s="10"/>
      <c r="O54" s="10"/>
      <c r="P54" s="10"/>
    </row>
  </sheetData>
  <mergeCells count="12">
    <mergeCell ref="A1:K1"/>
    <mergeCell ref="A5:K5"/>
    <mergeCell ref="A28:K28"/>
    <mergeCell ref="A39:K39"/>
    <mergeCell ref="A50:B50"/>
    <mergeCell ref="B51:K51"/>
    <mergeCell ref="A25:A26"/>
    <mergeCell ref="D25:D26"/>
    <mergeCell ref="E25:E26"/>
    <mergeCell ref="F25:F26"/>
    <mergeCell ref="G25:G26"/>
    <mergeCell ref="H25:H26"/>
  </mergeCells>
  <phoneticPr fontId="20"/>
  <printOptions horizontalCentered="1"/>
  <pageMargins left="0.70866141732283472" right="0.62992125984251968" top="0.59055118110236227" bottom="0.59055118110236227" header="0.51181102362204722" footer="0.19685039370078741"/>
  <pageSetup paperSize="9" scale="59" firstPageNumber="28" fitToWidth="1" fitToHeight="1" orientation="portrait" usePrinterDefaults="1" useFirstPageNumber="1" r:id="rId1"/>
  <headerFooter alignWithMargins="0">
    <oddFooter>&amp;C&amp;"ＭＳ Ｐ明朝,標準"&amp;16-&amp;P+1-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W96"/>
  <sheetViews>
    <sheetView tabSelected="1" zoomScaleSheetLayoutView="100" workbookViewId="0">
      <pane xSplit="1" ySplit="4" topLeftCell="B5" activePane="bottomRight" state="frozen"/>
      <selection pane="topRight"/>
      <selection pane="bottomLeft"/>
      <selection pane="bottomRight" activeCell="B2" sqref="B2"/>
    </sheetView>
  </sheetViews>
  <sheetFormatPr defaultRowHeight="20.100000000000001" customHeight="1"/>
  <cols>
    <col min="1" max="1" width="4.25" style="112" customWidth="1"/>
    <col min="2" max="2" width="35.625" style="113" customWidth="1"/>
    <col min="3" max="6" width="8" style="114" customWidth="1"/>
    <col min="7" max="7" width="8.75" style="114" bestFit="1" customWidth="1"/>
    <col min="8" max="8" width="3.625" style="115" customWidth="1"/>
    <col min="9" max="9" width="3.125" style="116" customWidth="1"/>
    <col min="10" max="10" width="0.875" style="117" customWidth="1"/>
    <col min="11" max="11" width="3.125" style="116" customWidth="1"/>
    <col min="12" max="12" width="0.875" style="118" customWidth="1"/>
    <col min="13" max="13" width="3.125" style="116" customWidth="1"/>
    <col min="14" max="14" width="3.625" style="115" customWidth="1"/>
    <col min="15" max="15" width="3.125" style="116" customWidth="1"/>
    <col min="16" max="16" width="0.875" style="114" customWidth="1"/>
    <col min="17" max="17" width="3.125" style="116" customWidth="1"/>
    <col min="18" max="18" width="0.875" style="114" customWidth="1"/>
    <col min="19" max="19" width="3.125" style="116" customWidth="1"/>
    <col min="20" max="20" width="10.625" style="114" customWidth="1"/>
    <col min="21" max="21" width="8" style="116" bestFit="1" customWidth="1"/>
    <col min="22" max="22" width="19.125" style="114" customWidth="1"/>
    <col min="23" max="23" width="11.125" style="119" customWidth="1"/>
    <col min="24" max="16384" width="9" style="114" bestFit="1" customWidth="1"/>
  </cols>
  <sheetData>
    <row r="1" spans="1:23" ht="45" customHeight="1">
      <c r="A1" s="124" t="s">
        <v>3</v>
      </c>
      <c r="C1" s="114" t="s">
        <v>152</v>
      </c>
    </row>
    <row r="2" spans="1:23" ht="45.75" customHeight="1">
      <c r="A2" s="124"/>
      <c r="B2" s="124" t="s">
        <v>238</v>
      </c>
    </row>
    <row r="3" spans="1:23" s="120" customFormat="1" ht="18" customHeight="1">
      <c r="A3" s="125"/>
      <c r="B3" s="140" t="s">
        <v>246</v>
      </c>
      <c r="C3" s="158" t="s">
        <v>119</v>
      </c>
      <c r="D3" s="158"/>
      <c r="E3" s="158"/>
      <c r="F3" s="158"/>
      <c r="G3" s="219"/>
      <c r="H3" s="232" t="s">
        <v>121</v>
      </c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71"/>
      <c r="W3" s="119"/>
    </row>
    <row r="4" spans="1:23" s="120" customFormat="1" ht="30" customHeight="1">
      <c r="A4" s="126"/>
      <c r="B4" s="141"/>
      <c r="C4" s="159" t="s">
        <v>122</v>
      </c>
      <c r="D4" s="175" t="s">
        <v>102</v>
      </c>
      <c r="E4" s="189" t="s">
        <v>124</v>
      </c>
      <c r="F4" s="205" t="s">
        <v>95</v>
      </c>
      <c r="G4" s="220" t="s">
        <v>126</v>
      </c>
      <c r="H4" s="232" t="s">
        <v>13</v>
      </c>
      <c r="I4" s="243"/>
      <c r="J4" s="243"/>
      <c r="K4" s="243"/>
      <c r="L4" s="243"/>
      <c r="M4" s="271"/>
      <c r="N4" s="232" t="s">
        <v>127</v>
      </c>
      <c r="O4" s="243"/>
      <c r="P4" s="243"/>
      <c r="Q4" s="243"/>
      <c r="R4" s="243"/>
      <c r="S4" s="271"/>
      <c r="T4" s="295" t="s">
        <v>128</v>
      </c>
      <c r="U4" s="295" t="s">
        <v>85</v>
      </c>
      <c r="V4" s="307" t="s">
        <v>129</v>
      </c>
      <c r="W4" s="320" t="s">
        <v>56</v>
      </c>
    </row>
    <row r="5" spans="1:23" s="120" customFormat="1" ht="27" customHeight="1">
      <c r="A5" s="127">
        <v>1</v>
      </c>
      <c r="B5" s="142" t="s">
        <v>130</v>
      </c>
      <c r="C5" s="160">
        <v>26</v>
      </c>
      <c r="D5" s="176">
        <v>0</v>
      </c>
      <c r="E5" s="190">
        <v>14</v>
      </c>
      <c r="F5" s="206">
        <v>40</v>
      </c>
      <c r="G5" s="221">
        <v>25</v>
      </c>
      <c r="H5" s="233" t="s">
        <v>131</v>
      </c>
      <c r="I5" s="244">
        <v>32</v>
      </c>
      <c r="J5" s="253" t="s">
        <v>133</v>
      </c>
      <c r="K5" s="244">
        <v>4</v>
      </c>
      <c r="L5" s="253"/>
      <c r="M5" s="272"/>
      <c r="N5" s="281" t="s">
        <v>134</v>
      </c>
      <c r="O5" s="244">
        <v>5</v>
      </c>
      <c r="P5" s="244" t="s">
        <v>133</v>
      </c>
      <c r="Q5" s="244">
        <v>3</v>
      </c>
      <c r="R5" s="244" t="s">
        <v>133</v>
      </c>
      <c r="S5" s="272">
        <v>31</v>
      </c>
      <c r="T5" s="296">
        <v>12446</v>
      </c>
      <c r="U5" s="299"/>
      <c r="V5" s="308" t="s">
        <v>135</v>
      </c>
      <c r="W5" s="119"/>
    </row>
    <row r="6" spans="1:23" s="120" customFormat="1" ht="27" customHeight="1">
      <c r="A6" s="128"/>
      <c r="B6" s="143" t="s">
        <v>137</v>
      </c>
      <c r="C6" s="161">
        <v>0</v>
      </c>
      <c r="D6" s="177">
        <v>2</v>
      </c>
      <c r="E6" s="191">
        <v>4</v>
      </c>
      <c r="F6" s="207">
        <v>6</v>
      </c>
      <c r="G6" s="222">
        <v>2</v>
      </c>
      <c r="H6" s="234" t="s">
        <v>138</v>
      </c>
      <c r="I6" s="245">
        <v>18</v>
      </c>
      <c r="J6" s="254" t="s">
        <v>133</v>
      </c>
      <c r="K6" s="245">
        <v>4</v>
      </c>
      <c r="L6" s="254" t="s">
        <v>133</v>
      </c>
      <c r="M6" s="273">
        <v>28</v>
      </c>
      <c r="N6" s="282"/>
      <c r="O6" s="245"/>
      <c r="P6" s="245"/>
      <c r="Q6" s="245"/>
      <c r="R6" s="245"/>
      <c r="S6" s="273"/>
      <c r="T6" s="222">
        <v>862</v>
      </c>
      <c r="U6" s="300"/>
      <c r="V6" s="309"/>
      <c r="W6" s="119"/>
    </row>
    <row r="7" spans="1:23" s="120" customFormat="1" ht="27" customHeight="1">
      <c r="A7" s="129">
        <v>2</v>
      </c>
      <c r="B7" s="143" t="s">
        <v>140</v>
      </c>
      <c r="C7" s="162">
        <v>4</v>
      </c>
      <c r="D7" s="178">
        <v>0</v>
      </c>
      <c r="E7" s="192">
        <v>6</v>
      </c>
      <c r="F7" s="208">
        <v>10</v>
      </c>
      <c r="G7" s="223">
        <v>6</v>
      </c>
      <c r="H7" s="234" t="s">
        <v>141</v>
      </c>
      <c r="I7" s="245">
        <v>12</v>
      </c>
      <c r="J7" s="255" t="s">
        <v>133</v>
      </c>
      <c r="K7" s="245">
        <v>4</v>
      </c>
      <c r="L7" s="254"/>
      <c r="M7" s="274"/>
      <c r="N7" s="283" t="s">
        <v>143</v>
      </c>
      <c r="O7" s="245">
        <v>27</v>
      </c>
      <c r="P7" s="245" t="s">
        <v>133</v>
      </c>
      <c r="Q7" s="245">
        <v>4</v>
      </c>
      <c r="R7" s="246" t="s">
        <v>133</v>
      </c>
      <c r="S7" s="273">
        <v>1</v>
      </c>
      <c r="T7" s="223">
        <v>1073</v>
      </c>
      <c r="U7" s="300"/>
      <c r="V7" s="310" t="s">
        <v>146</v>
      </c>
      <c r="W7" s="321" t="s">
        <v>14</v>
      </c>
    </row>
    <row r="8" spans="1:23" s="120" customFormat="1" ht="27" customHeight="1">
      <c r="A8" s="129">
        <v>3</v>
      </c>
      <c r="B8" s="144" t="s">
        <v>120</v>
      </c>
      <c r="C8" s="163">
        <v>3</v>
      </c>
      <c r="D8" s="179">
        <v>0</v>
      </c>
      <c r="E8" s="193">
        <v>2</v>
      </c>
      <c r="F8" s="209">
        <v>5</v>
      </c>
      <c r="G8" s="224">
        <v>4</v>
      </c>
      <c r="H8" s="235" t="s">
        <v>147</v>
      </c>
      <c r="I8" s="246">
        <v>21</v>
      </c>
      <c r="J8" s="256" t="s">
        <v>133</v>
      </c>
      <c r="K8" s="246">
        <v>4</v>
      </c>
      <c r="L8" s="264" t="s">
        <v>133</v>
      </c>
      <c r="M8" s="275">
        <v>1</v>
      </c>
      <c r="N8" s="242" t="s">
        <v>147</v>
      </c>
      <c r="O8" s="246">
        <v>34</v>
      </c>
      <c r="P8" s="246" t="s">
        <v>133</v>
      </c>
      <c r="Q8" s="246">
        <v>3</v>
      </c>
      <c r="R8" s="246" t="s">
        <v>133</v>
      </c>
      <c r="S8" s="275">
        <v>31</v>
      </c>
      <c r="T8" s="224">
        <v>1004</v>
      </c>
      <c r="U8" s="301" t="s">
        <v>148</v>
      </c>
      <c r="V8" s="310" t="s">
        <v>146</v>
      </c>
      <c r="W8" s="321" t="s">
        <v>14</v>
      </c>
    </row>
    <row r="9" spans="1:23" s="120" customFormat="1" ht="27" customHeight="1">
      <c r="A9" s="129">
        <v>4</v>
      </c>
      <c r="B9" s="144" t="s">
        <v>149</v>
      </c>
      <c r="C9" s="163">
        <v>0</v>
      </c>
      <c r="D9" s="179">
        <v>2</v>
      </c>
      <c r="E9" s="193">
        <v>4</v>
      </c>
      <c r="F9" s="209">
        <v>6</v>
      </c>
      <c r="G9" s="224">
        <v>1</v>
      </c>
      <c r="H9" s="235" t="s">
        <v>147</v>
      </c>
      <c r="I9" s="246">
        <v>50</v>
      </c>
      <c r="J9" s="256" t="s">
        <v>133</v>
      </c>
      <c r="K9" s="246">
        <v>4</v>
      </c>
      <c r="L9" s="264" t="s">
        <v>133</v>
      </c>
      <c r="M9" s="275">
        <v>1</v>
      </c>
      <c r="N9" s="242" t="s">
        <v>147</v>
      </c>
      <c r="O9" s="246">
        <v>55</v>
      </c>
      <c r="P9" s="246" t="s">
        <v>133</v>
      </c>
      <c r="Q9" s="246">
        <v>6</v>
      </c>
      <c r="R9" s="246" t="s">
        <v>133</v>
      </c>
      <c r="S9" s="275">
        <v>3</v>
      </c>
      <c r="T9" s="224">
        <v>550</v>
      </c>
      <c r="U9" s="301"/>
      <c r="V9" s="311" t="s">
        <v>174</v>
      </c>
      <c r="W9" s="321" t="s">
        <v>62</v>
      </c>
    </row>
    <row r="10" spans="1:23" s="120" customFormat="1" ht="27" customHeight="1">
      <c r="A10" s="129">
        <v>5</v>
      </c>
      <c r="B10" s="144" t="s">
        <v>150</v>
      </c>
      <c r="C10" s="163">
        <v>3</v>
      </c>
      <c r="D10" s="179">
        <v>0</v>
      </c>
      <c r="E10" s="193">
        <v>7</v>
      </c>
      <c r="F10" s="209">
        <v>10</v>
      </c>
      <c r="G10" s="224">
        <v>7</v>
      </c>
      <c r="H10" s="235" t="s">
        <v>131</v>
      </c>
      <c r="I10" s="246">
        <v>34</v>
      </c>
      <c r="J10" s="256" t="s">
        <v>133</v>
      </c>
      <c r="K10" s="246">
        <v>4</v>
      </c>
      <c r="L10" s="264" t="s">
        <v>133</v>
      </c>
      <c r="M10" s="275">
        <v>1</v>
      </c>
      <c r="N10" s="242" t="s">
        <v>147</v>
      </c>
      <c r="O10" s="246">
        <v>58</v>
      </c>
      <c r="P10" s="246" t="s">
        <v>133</v>
      </c>
      <c r="Q10" s="246">
        <v>3</v>
      </c>
      <c r="R10" s="246" t="s">
        <v>133</v>
      </c>
      <c r="S10" s="275">
        <v>25</v>
      </c>
      <c r="T10" s="224">
        <v>2242.6</v>
      </c>
      <c r="U10" s="301" t="s">
        <v>148</v>
      </c>
      <c r="V10" s="312" t="s">
        <v>151</v>
      </c>
      <c r="W10" s="321" t="s">
        <v>22</v>
      </c>
    </row>
    <row r="11" spans="1:23" s="120" customFormat="1" ht="27" customHeight="1">
      <c r="A11" s="129">
        <v>6</v>
      </c>
      <c r="B11" s="144" t="s">
        <v>153</v>
      </c>
      <c r="C11" s="163">
        <v>0</v>
      </c>
      <c r="D11" s="179">
        <v>0</v>
      </c>
      <c r="E11" s="193">
        <v>2</v>
      </c>
      <c r="F11" s="209">
        <v>2</v>
      </c>
      <c r="G11" s="224">
        <v>1</v>
      </c>
      <c r="H11" s="235" t="s">
        <v>147</v>
      </c>
      <c r="I11" s="246">
        <v>8</v>
      </c>
      <c r="J11" s="256" t="s">
        <v>133</v>
      </c>
      <c r="K11" s="246">
        <v>6</v>
      </c>
      <c r="L11" s="264" t="s">
        <v>133</v>
      </c>
      <c r="M11" s="275">
        <v>1</v>
      </c>
      <c r="N11" s="242" t="s">
        <v>134</v>
      </c>
      <c r="O11" s="246">
        <v>17</v>
      </c>
      <c r="P11" s="246" t="s">
        <v>133</v>
      </c>
      <c r="Q11" s="246">
        <v>10</v>
      </c>
      <c r="R11" s="246" t="s">
        <v>133</v>
      </c>
      <c r="S11" s="275">
        <v>1</v>
      </c>
      <c r="T11" s="224">
        <v>155</v>
      </c>
      <c r="U11" s="301"/>
      <c r="V11" s="312" t="s">
        <v>151</v>
      </c>
      <c r="W11" s="321" t="s">
        <v>22</v>
      </c>
    </row>
    <row r="12" spans="1:23" s="120" customFormat="1" ht="27" customHeight="1">
      <c r="A12" s="129">
        <v>7</v>
      </c>
      <c r="B12" s="144" t="s">
        <v>154</v>
      </c>
      <c r="C12" s="163">
        <v>0</v>
      </c>
      <c r="D12" s="179">
        <v>0</v>
      </c>
      <c r="E12" s="193">
        <v>2</v>
      </c>
      <c r="F12" s="209">
        <v>2</v>
      </c>
      <c r="G12" s="224">
        <v>1</v>
      </c>
      <c r="H12" s="235" t="s">
        <v>147</v>
      </c>
      <c r="I12" s="246">
        <v>55</v>
      </c>
      <c r="J12" s="256" t="s">
        <v>133</v>
      </c>
      <c r="K12" s="246">
        <v>1</v>
      </c>
      <c r="L12" s="264" t="s">
        <v>133</v>
      </c>
      <c r="M12" s="275">
        <v>25</v>
      </c>
      <c r="N12" s="242" t="s">
        <v>147</v>
      </c>
      <c r="O12" s="246">
        <v>55</v>
      </c>
      <c r="P12" s="246" t="s">
        <v>133</v>
      </c>
      <c r="Q12" s="246">
        <v>1</v>
      </c>
      <c r="R12" s="246"/>
      <c r="S12" s="275"/>
      <c r="T12" s="224">
        <v>721</v>
      </c>
      <c r="U12" s="301"/>
      <c r="V12" s="312" t="s">
        <v>151</v>
      </c>
      <c r="W12" s="321" t="s">
        <v>22</v>
      </c>
    </row>
    <row r="13" spans="1:23" s="120" customFormat="1" ht="27" customHeight="1">
      <c r="A13" s="129">
        <v>8</v>
      </c>
      <c r="B13" s="144" t="s">
        <v>118</v>
      </c>
      <c r="C13" s="163">
        <v>0</v>
      </c>
      <c r="D13" s="179">
        <v>0</v>
      </c>
      <c r="E13" s="193">
        <v>2</v>
      </c>
      <c r="F13" s="209">
        <v>2</v>
      </c>
      <c r="G13" s="224">
        <v>1</v>
      </c>
      <c r="H13" s="235" t="s">
        <v>147</v>
      </c>
      <c r="I13" s="246">
        <v>56</v>
      </c>
      <c r="J13" s="256" t="s">
        <v>133</v>
      </c>
      <c r="K13" s="246">
        <v>7</v>
      </c>
      <c r="L13" s="264"/>
      <c r="M13" s="275"/>
      <c r="N13" s="242" t="s">
        <v>134</v>
      </c>
      <c r="O13" s="246">
        <v>21</v>
      </c>
      <c r="P13" s="246" t="s">
        <v>133</v>
      </c>
      <c r="Q13" s="246">
        <v>1</v>
      </c>
      <c r="R13" s="246" t="s">
        <v>133</v>
      </c>
      <c r="S13" s="275">
        <v>15</v>
      </c>
      <c r="T13" s="224">
        <v>318</v>
      </c>
      <c r="U13" s="301"/>
      <c r="V13" s="312" t="s">
        <v>151</v>
      </c>
      <c r="W13" s="321" t="s">
        <v>22</v>
      </c>
    </row>
    <row r="14" spans="1:23" s="120" customFormat="1" ht="27" customHeight="1">
      <c r="A14" s="129">
        <v>9</v>
      </c>
      <c r="B14" s="144" t="s">
        <v>155</v>
      </c>
      <c r="C14" s="163">
        <v>2</v>
      </c>
      <c r="D14" s="179">
        <v>1</v>
      </c>
      <c r="E14" s="193">
        <v>3</v>
      </c>
      <c r="F14" s="209">
        <v>6</v>
      </c>
      <c r="G14" s="224">
        <v>2</v>
      </c>
      <c r="H14" s="235" t="s">
        <v>134</v>
      </c>
      <c r="I14" s="246">
        <v>3</v>
      </c>
      <c r="J14" s="256" t="s">
        <v>133</v>
      </c>
      <c r="K14" s="246">
        <v>4</v>
      </c>
      <c r="L14" s="264" t="s">
        <v>133</v>
      </c>
      <c r="M14" s="275">
        <v>1</v>
      </c>
      <c r="N14" s="242" t="s">
        <v>134</v>
      </c>
      <c r="O14" s="246">
        <v>3</v>
      </c>
      <c r="P14" s="246" t="s">
        <v>133</v>
      </c>
      <c r="Q14" s="246">
        <v>3</v>
      </c>
      <c r="R14" s="246" t="s">
        <v>133</v>
      </c>
      <c r="S14" s="275">
        <v>15</v>
      </c>
      <c r="T14" s="224">
        <v>596</v>
      </c>
      <c r="U14" s="301"/>
      <c r="V14" s="312" t="s">
        <v>156</v>
      </c>
      <c r="W14" s="321" t="s">
        <v>66</v>
      </c>
    </row>
    <row r="15" spans="1:23" s="120" customFormat="1" ht="27" customHeight="1">
      <c r="A15" s="129">
        <v>10</v>
      </c>
      <c r="B15" s="144" t="s">
        <v>157</v>
      </c>
      <c r="C15" s="163">
        <v>0</v>
      </c>
      <c r="D15" s="179">
        <v>0</v>
      </c>
      <c r="E15" s="193">
        <v>1</v>
      </c>
      <c r="F15" s="209">
        <v>1</v>
      </c>
      <c r="G15" s="224">
        <v>0</v>
      </c>
      <c r="H15" s="235" t="s">
        <v>147</v>
      </c>
      <c r="I15" s="246">
        <v>50</v>
      </c>
      <c r="J15" s="256" t="s">
        <v>133</v>
      </c>
      <c r="K15" s="246">
        <v>9</v>
      </c>
      <c r="L15" s="264"/>
      <c r="M15" s="275"/>
      <c r="N15" s="242" t="s">
        <v>134</v>
      </c>
      <c r="O15" s="246">
        <v>10</v>
      </c>
      <c r="P15" s="246" t="s">
        <v>133</v>
      </c>
      <c r="Q15" s="246">
        <v>4</v>
      </c>
      <c r="R15" s="246"/>
      <c r="S15" s="275"/>
      <c r="T15" s="224">
        <v>184</v>
      </c>
      <c r="U15" s="301"/>
      <c r="V15" s="312" t="s">
        <v>156</v>
      </c>
      <c r="W15" s="321" t="s">
        <v>66</v>
      </c>
    </row>
    <row r="16" spans="1:23" s="120" customFormat="1" ht="27" customHeight="1">
      <c r="A16" s="129">
        <v>11</v>
      </c>
      <c r="B16" s="144" t="s">
        <v>88</v>
      </c>
      <c r="C16" s="163">
        <v>0</v>
      </c>
      <c r="D16" s="179">
        <v>3</v>
      </c>
      <c r="E16" s="193">
        <v>2</v>
      </c>
      <c r="F16" s="209">
        <v>5</v>
      </c>
      <c r="G16" s="224">
        <v>1</v>
      </c>
      <c r="H16" s="235" t="s">
        <v>143</v>
      </c>
      <c r="I16" s="246">
        <v>10</v>
      </c>
      <c r="J16" s="256" t="s">
        <v>133</v>
      </c>
      <c r="K16" s="246">
        <v>6</v>
      </c>
      <c r="L16" s="264" t="s">
        <v>133</v>
      </c>
      <c r="M16" s="275">
        <v>29</v>
      </c>
      <c r="N16" s="242" t="s">
        <v>143</v>
      </c>
      <c r="O16" s="246">
        <v>11</v>
      </c>
      <c r="P16" s="246" t="s">
        <v>133</v>
      </c>
      <c r="Q16" s="246">
        <v>3</v>
      </c>
      <c r="R16" s="246"/>
      <c r="S16" s="275"/>
      <c r="T16" s="224">
        <v>290</v>
      </c>
      <c r="U16" s="301"/>
      <c r="V16" s="312" t="s">
        <v>158</v>
      </c>
      <c r="W16" s="321" t="s">
        <v>39</v>
      </c>
    </row>
    <row r="17" spans="1:23" s="120" customFormat="1" ht="27" customHeight="1">
      <c r="A17" s="129">
        <v>12</v>
      </c>
      <c r="B17" s="144" t="s">
        <v>159</v>
      </c>
      <c r="C17" s="164">
        <v>8</v>
      </c>
      <c r="D17" s="180">
        <v>0</v>
      </c>
      <c r="E17" s="194">
        <v>1</v>
      </c>
      <c r="F17" s="209">
        <v>9</v>
      </c>
      <c r="G17" s="224">
        <v>8</v>
      </c>
      <c r="H17" s="235" t="s">
        <v>131</v>
      </c>
      <c r="I17" s="246">
        <v>35</v>
      </c>
      <c r="J17" s="257" t="s">
        <v>133</v>
      </c>
      <c r="K17" s="246">
        <v>11</v>
      </c>
      <c r="L17" s="264"/>
      <c r="M17" s="275"/>
      <c r="N17" s="242" t="s">
        <v>134</v>
      </c>
      <c r="O17" s="246">
        <v>2</v>
      </c>
      <c r="P17" s="246" t="s">
        <v>133</v>
      </c>
      <c r="Q17" s="246">
        <v>10</v>
      </c>
      <c r="R17" s="246" t="s">
        <v>133</v>
      </c>
      <c r="S17" s="275">
        <v>1</v>
      </c>
      <c r="T17" s="228">
        <v>2198</v>
      </c>
      <c r="U17" s="301"/>
      <c r="V17" s="312" t="s">
        <v>160</v>
      </c>
      <c r="W17" s="321" t="s">
        <v>34</v>
      </c>
    </row>
    <row r="18" spans="1:23" s="114" customFormat="1" ht="27" customHeight="1">
      <c r="A18" s="130">
        <v>13</v>
      </c>
      <c r="B18" s="145" t="s">
        <v>161</v>
      </c>
      <c r="C18" s="165">
        <v>0</v>
      </c>
      <c r="D18" s="181">
        <v>4</v>
      </c>
      <c r="E18" s="195">
        <v>3</v>
      </c>
      <c r="F18" s="210">
        <v>7</v>
      </c>
      <c r="G18" s="225">
        <v>4</v>
      </c>
      <c r="H18" s="236" t="s">
        <v>164</v>
      </c>
      <c r="I18" s="247">
        <v>31</v>
      </c>
      <c r="J18" s="258" t="s">
        <v>133</v>
      </c>
      <c r="K18" s="247">
        <v>2</v>
      </c>
      <c r="L18" s="265" t="s">
        <v>133</v>
      </c>
      <c r="M18" s="276">
        <v>1</v>
      </c>
      <c r="N18" s="284" t="s">
        <v>164</v>
      </c>
      <c r="O18" s="247">
        <v>6</v>
      </c>
      <c r="P18" s="247" t="s">
        <v>133</v>
      </c>
      <c r="Q18" s="247">
        <v>11</v>
      </c>
      <c r="R18" s="247"/>
      <c r="S18" s="276"/>
      <c r="T18" s="225">
        <v>1255</v>
      </c>
      <c r="U18" s="302"/>
      <c r="V18" s="313" t="s">
        <v>160</v>
      </c>
      <c r="W18" s="321" t="s">
        <v>34</v>
      </c>
    </row>
    <row r="19" spans="1:23" s="121" customFormat="1" ht="27" customHeight="1">
      <c r="A19" s="131">
        <v>14</v>
      </c>
      <c r="B19" s="143" t="s">
        <v>165</v>
      </c>
      <c r="C19" s="163">
        <v>11</v>
      </c>
      <c r="D19" s="179">
        <v>0</v>
      </c>
      <c r="E19" s="196">
        <v>21</v>
      </c>
      <c r="F19" s="211">
        <v>32</v>
      </c>
      <c r="G19" s="226">
        <v>16</v>
      </c>
      <c r="H19" s="235" t="s">
        <v>147</v>
      </c>
      <c r="I19" s="246">
        <v>58</v>
      </c>
      <c r="J19" s="256" t="s">
        <v>133</v>
      </c>
      <c r="K19" s="246">
        <v>4</v>
      </c>
      <c r="L19" s="264" t="s">
        <v>133</v>
      </c>
      <c r="M19" s="275">
        <v>1</v>
      </c>
      <c r="N19" s="242" t="s">
        <v>147</v>
      </c>
      <c r="O19" s="246">
        <v>58</v>
      </c>
      <c r="P19" s="246" t="s">
        <v>133</v>
      </c>
      <c r="Q19" s="246">
        <v>3</v>
      </c>
      <c r="R19" s="246" t="s">
        <v>133</v>
      </c>
      <c r="S19" s="275">
        <v>25</v>
      </c>
      <c r="T19" s="224">
        <v>4806</v>
      </c>
      <c r="U19" s="301" t="s">
        <v>148</v>
      </c>
      <c r="V19" s="310" t="s">
        <v>151</v>
      </c>
      <c r="W19" s="321" t="s">
        <v>69</v>
      </c>
    </row>
    <row r="20" spans="1:23" s="121" customFormat="1" ht="27" customHeight="1">
      <c r="A20" s="132"/>
      <c r="B20" s="143" t="s">
        <v>89</v>
      </c>
      <c r="C20" s="163">
        <v>0</v>
      </c>
      <c r="D20" s="179">
        <v>0</v>
      </c>
      <c r="E20" s="196">
        <v>5</v>
      </c>
      <c r="F20" s="209">
        <v>5</v>
      </c>
      <c r="G20" s="224">
        <v>5</v>
      </c>
      <c r="H20" s="235" t="s">
        <v>143</v>
      </c>
      <c r="I20" s="246">
        <v>23</v>
      </c>
      <c r="J20" s="256" t="s">
        <v>133</v>
      </c>
      <c r="K20" s="246">
        <v>7</v>
      </c>
      <c r="L20" s="264" t="s">
        <v>133</v>
      </c>
      <c r="M20" s="275">
        <v>1</v>
      </c>
      <c r="N20" s="242" t="s">
        <v>166</v>
      </c>
      <c r="O20" s="246">
        <v>55</v>
      </c>
      <c r="P20" s="246" t="s">
        <v>133</v>
      </c>
      <c r="Q20" s="246">
        <v>11</v>
      </c>
      <c r="R20" s="246" t="s">
        <v>133</v>
      </c>
      <c r="S20" s="275">
        <v>22</v>
      </c>
      <c r="T20" s="224">
        <v>450</v>
      </c>
      <c r="U20" s="301"/>
      <c r="V20" s="310" t="s">
        <v>151</v>
      </c>
      <c r="W20" s="321" t="s">
        <v>69</v>
      </c>
    </row>
    <row r="21" spans="1:23" s="120" customFormat="1" ht="27" customHeight="1">
      <c r="A21" s="133">
        <v>15</v>
      </c>
      <c r="B21" s="144" t="s">
        <v>167</v>
      </c>
      <c r="C21" s="163">
        <v>2</v>
      </c>
      <c r="D21" s="179">
        <v>0</v>
      </c>
      <c r="E21" s="196">
        <v>2</v>
      </c>
      <c r="F21" s="208">
        <v>4</v>
      </c>
      <c r="G21" s="223">
        <v>1</v>
      </c>
      <c r="H21" s="235" t="s">
        <v>134</v>
      </c>
      <c r="I21" s="246">
        <v>19</v>
      </c>
      <c r="J21" s="256" t="s">
        <v>133</v>
      </c>
      <c r="K21" s="246">
        <v>4</v>
      </c>
      <c r="L21" s="264" t="s">
        <v>133</v>
      </c>
      <c r="M21" s="275">
        <v>1</v>
      </c>
      <c r="N21" s="242" t="s">
        <v>134</v>
      </c>
      <c r="O21" s="246">
        <v>11</v>
      </c>
      <c r="P21" s="246" t="s">
        <v>133</v>
      </c>
      <c r="Q21" s="246">
        <v>6</v>
      </c>
      <c r="R21" s="246" t="s">
        <v>133</v>
      </c>
      <c r="S21" s="275">
        <v>30</v>
      </c>
      <c r="T21" s="224">
        <v>449</v>
      </c>
      <c r="U21" s="301"/>
      <c r="V21" s="310" t="s">
        <v>151</v>
      </c>
      <c r="W21" s="321" t="s">
        <v>69</v>
      </c>
    </row>
    <row r="22" spans="1:23" s="122" customFormat="1" ht="27" customHeight="1">
      <c r="A22" s="134">
        <v>16</v>
      </c>
      <c r="B22" s="146" t="s">
        <v>169</v>
      </c>
      <c r="C22" s="166">
        <v>7</v>
      </c>
      <c r="D22" s="182">
        <v>0</v>
      </c>
      <c r="E22" s="197">
        <v>5</v>
      </c>
      <c r="F22" s="212">
        <v>12</v>
      </c>
      <c r="G22" s="227">
        <v>6</v>
      </c>
      <c r="H22" s="237" t="s">
        <v>131</v>
      </c>
      <c r="I22" s="248">
        <v>35</v>
      </c>
      <c r="J22" s="249" t="s">
        <v>133</v>
      </c>
      <c r="K22" s="248">
        <v>6</v>
      </c>
      <c r="L22" s="266" t="s">
        <v>133</v>
      </c>
      <c r="M22" s="277">
        <v>1</v>
      </c>
      <c r="N22" s="285" t="s">
        <v>134</v>
      </c>
      <c r="O22" s="248">
        <v>3</v>
      </c>
      <c r="P22" s="248" t="s">
        <v>133</v>
      </c>
      <c r="Q22" s="248">
        <v>3</v>
      </c>
      <c r="R22" s="248" t="s">
        <v>133</v>
      </c>
      <c r="S22" s="277">
        <v>20</v>
      </c>
      <c r="T22" s="227">
        <v>1603</v>
      </c>
      <c r="U22" s="303"/>
      <c r="V22" s="314" t="s">
        <v>151</v>
      </c>
      <c r="W22" s="322" t="s">
        <v>69</v>
      </c>
    </row>
    <row r="23" spans="1:23" s="122" customFormat="1" ht="27" customHeight="1">
      <c r="A23" s="134">
        <v>17</v>
      </c>
      <c r="B23" s="146" t="s">
        <v>168</v>
      </c>
      <c r="C23" s="163">
        <v>5</v>
      </c>
      <c r="D23" s="179">
        <v>0</v>
      </c>
      <c r="E23" s="193">
        <v>8</v>
      </c>
      <c r="F23" s="209">
        <v>13</v>
      </c>
      <c r="G23" s="224">
        <v>7</v>
      </c>
      <c r="H23" s="237" t="s">
        <v>147</v>
      </c>
      <c r="I23" s="248">
        <v>37</v>
      </c>
      <c r="J23" s="249" t="s">
        <v>133</v>
      </c>
      <c r="K23" s="248">
        <v>10</v>
      </c>
      <c r="L23" s="266" t="s">
        <v>133</v>
      </c>
      <c r="M23" s="277">
        <v>15</v>
      </c>
      <c r="N23" s="285" t="s">
        <v>134</v>
      </c>
      <c r="O23" s="248">
        <v>10</v>
      </c>
      <c r="P23" s="248" t="s">
        <v>133</v>
      </c>
      <c r="Q23" s="248">
        <v>3</v>
      </c>
      <c r="R23" s="248" t="s">
        <v>133</v>
      </c>
      <c r="S23" s="277">
        <v>18</v>
      </c>
      <c r="T23" s="227">
        <v>1673</v>
      </c>
      <c r="U23" s="303"/>
      <c r="V23" s="310" t="s">
        <v>151</v>
      </c>
      <c r="W23" s="322" t="s">
        <v>69</v>
      </c>
    </row>
    <row r="24" spans="1:23" s="120" customFormat="1" ht="27" customHeight="1">
      <c r="A24" s="133">
        <v>18</v>
      </c>
      <c r="B24" s="144" t="s">
        <v>10</v>
      </c>
      <c r="C24" s="163">
        <v>2</v>
      </c>
      <c r="D24" s="179">
        <v>0</v>
      </c>
      <c r="E24" s="193">
        <v>3</v>
      </c>
      <c r="F24" s="209">
        <v>5</v>
      </c>
      <c r="G24" s="224">
        <v>0</v>
      </c>
      <c r="H24" s="235" t="s">
        <v>147</v>
      </c>
      <c r="I24" s="246">
        <v>61</v>
      </c>
      <c r="J24" s="256" t="s">
        <v>133</v>
      </c>
      <c r="K24" s="246">
        <v>7</v>
      </c>
      <c r="L24" s="264" t="s">
        <v>133</v>
      </c>
      <c r="M24" s="275">
        <v>26</v>
      </c>
      <c r="N24" s="242" t="s">
        <v>147</v>
      </c>
      <c r="O24" s="246">
        <v>61</v>
      </c>
      <c r="P24" s="246" t="s">
        <v>133</v>
      </c>
      <c r="Q24" s="246">
        <v>3</v>
      </c>
      <c r="R24" s="246" t="s">
        <v>133</v>
      </c>
      <c r="S24" s="275">
        <v>20</v>
      </c>
      <c r="T24" s="224">
        <v>728</v>
      </c>
      <c r="U24" s="301"/>
      <c r="V24" s="312" t="s">
        <v>151</v>
      </c>
      <c r="W24" s="321" t="s">
        <v>69</v>
      </c>
    </row>
    <row r="25" spans="1:23" s="120" customFormat="1" ht="27" customHeight="1">
      <c r="A25" s="133">
        <v>19</v>
      </c>
      <c r="B25" s="144" t="s">
        <v>170</v>
      </c>
      <c r="C25" s="163">
        <v>2</v>
      </c>
      <c r="D25" s="179">
        <v>1</v>
      </c>
      <c r="E25" s="193">
        <v>4</v>
      </c>
      <c r="F25" s="209">
        <v>7</v>
      </c>
      <c r="G25" s="224">
        <v>1</v>
      </c>
      <c r="H25" s="235" t="s">
        <v>147</v>
      </c>
      <c r="I25" s="246">
        <v>29</v>
      </c>
      <c r="J25" s="256" t="s">
        <v>133</v>
      </c>
      <c r="K25" s="246">
        <v>4</v>
      </c>
      <c r="L25" s="264" t="s">
        <v>133</v>
      </c>
      <c r="M25" s="275">
        <v>1</v>
      </c>
      <c r="N25" s="242" t="s">
        <v>147</v>
      </c>
      <c r="O25" s="246">
        <v>52</v>
      </c>
      <c r="P25" s="246" t="s">
        <v>133</v>
      </c>
      <c r="Q25" s="246">
        <v>3</v>
      </c>
      <c r="R25" s="246" t="s">
        <v>133</v>
      </c>
      <c r="S25" s="275">
        <v>31</v>
      </c>
      <c r="T25" s="224">
        <v>440</v>
      </c>
      <c r="U25" s="301"/>
      <c r="V25" s="312" t="s">
        <v>151</v>
      </c>
      <c r="W25" s="321" t="s">
        <v>52</v>
      </c>
    </row>
    <row r="26" spans="1:23" s="120" customFormat="1" ht="27" customHeight="1">
      <c r="A26" s="133">
        <v>20</v>
      </c>
      <c r="B26" s="144" t="s">
        <v>171</v>
      </c>
      <c r="C26" s="166">
        <v>3</v>
      </c>
      <c r="D26" s="182">
        <v>1</v>
      </c>
      <c r="E26" s="197">
        <v>3</v>
      </c>
      <c r="F26" s="212">
        <v>7</v>
      </c>
      <c r="G26" s="227">
        <v>2</v>
      </c>
      <c r="H26" s="235" t="s">
        <v>147</v>
      </c>
      <c r="I26" s="246">
        <v>59</v>
      </c>
      <c r="J26" s="256" t="s">
        <v>133</v>
      </c>
      <c r="K26" s="246">
        <v>4</v>
      </c>
      <c r="L26" s="264" t="s">
        <v>133</v>
      </c>
      <c r="M26" s="275">
        <v>1</v>
      </c>
      <c r="N26" s="242" t="s">
        <v>147</v>
      </c>
      <c r="O26" s="246">
        <v>58</v>
      </c>
      <c r="P26" s="246" t="s">
        <v>133</v>
      </c>
      <c r="Q26" s="246">
        <v>12</v>
      </c>
      <c r="R26" s="246" t="s">
        <v>133</v>
      </c>
      <c r="S26" s="275">
        <v>20</v>
      </c>
      <c r="T26" s="224">
        <v>2364</v>
      </c>
      <c r="U26" s="301"/>
      <c r="V26" s="312" t="s">
        <v>173</v>
      </c>
      <c r="W26" s="321" t="s">
        <v>71</v>
      </c>
    </row>
    <row r="27" spans="1:23" s="120" customFormat="1" ht="27" customHeight="1">
      <c r="A27" s="133">
        <v>21</v>
      </c>
      <c r="B27" s="144" t="s">
        <v>175</v>
      </c>
      <c r="C27" s="166">
        <v>0</v>
      </c>
      <c r="D27" s="182">
        <v>0</v>
      </c>
      <c r="E27" s="197">
        <v>2</v>
      </c>
      <c r="F27" s="212">
        <v>2</v>
      </c>
      <c r="G27" s="227">
        <v>0</v>
      </c>
      <c r="H27" s="235" t="s">
        <v>134</v>
      </c>
      <c r="I27" s="246">
        <v>10</v>
      </c>
      <c r="J27" s="256" t="s">
        <v>133</v>
      </c>
      <c r="K27" s="246">
        <v>4</v>
      </c>
      <c r="L27" s="264" t="s">
        <v>133</v>
      </c>
      <c r="M27" s="275">
        <v>1</v>
      </c>
      <c r="N27" s="242" t="s">
        <v>134</v>
      </c>
      <c r="O27" s="246">
        <v>9</v>
      </c>
      <c r="P27" s="246" t="s">
        <v>133</v>
      </c>
      <c r="Q27" s="246">
        <v>12</v>
      </c>
      <c r="R27" s="246" t="s">
        <v>133</v>
      </c>
      <c r="S27" s="275">
        <v>19</v>
      </c>
      <c r="T27" s="224">
        <v>293</v>
      </c>
      <c r="U27" s="301"/>
      <c r="V27" s="312" t="s">
        <v>173</v>
      </c>
      <c r="W27" s="321" t="s">
        <v>71</v>
      </c>
    </row>
    <row r="28" spans="1:23" s="120" customFormat="1" ht="27" customHeight="1">
      <c r="A28" s="133">
        <v>22</v>
      </c>
      <c r="B28" s="144" t="s">
        <v>177</v>
      </c>
      <c r="C28" s="163">
        <v>0</v>
      </c>
      <c r="D28" s="179">
        <v>0</v>
      </c>
      <c r="E28" s="193">
        <v>0</v>
      </c>
      <c r="F28" s="209">
        <v>0</v>
      </c>
      <c r="G28" s="224">
        <v>0</v>
      </c>
      <c r="H28" s="235" t="s">
        <v>147</v>
      </c>
      <c r="I28" s="246">
        <v>56</v>
      </c>
      <c r="J28" s="256" t="s">
        <v>133</v>
      </c>
      <c r="K28" s="246">
        <v>6</v>
      </c>
      <c r="L28" s="264"/>
      <c r="M28" s="275"/>
      <c r="N28" s="242" t="s">
        <v>147</v>
      </c>
      <c r="O28" s="246">
        <v>56</v>
      </c>
      <c r="P28" s="246" t="s">
        <v>133</v>
      </c>
      <c r="Q28" s="246">
        <v>6</v>
      </c>
      <c r="R28" s="246"/>
      <c r="S28" s="275"/>
      <c r="T28" s="224">
        <v>57</v>
      </c>
      <c r="U28" s="301"/>
      <c r="V28" s="312" t="s">
        <v>173</v>
      </c>
      <c r="W28" s="321" t="s">
        <v>71</v>
      </c>
    </row>
    <row r="29" spans="1:23" s="120" customFormat="1" ht="27" customHeight="1">
      <c r="A29" s="133">
        <v>23</v>
      </c>
      <c r="B29" s="144" t="s">
        <v>23</v>
      </c>
      <c r="C29" s="163">
        <v>0</v>
      </c>
      <c r="D29" s="179">
        <v>0</v>
      </c>
      <c r="E29" s="193">
        <v>0</v>
      </c>
      <c r="F29" s="209">
        <v>0</v>
      </c>
      <c r="G29" s="224">
        <v>0</v>
      </c>
      <c r="H29" s="235" t="s">
        <v>147</v>
      </c>
      <c r="I29" s="246">
        <v>61</v>
      </c>
      <c r="J29" s="256" t="s">
        <v>133</v>
      </c>
      <c r="K29" s="246">
        <v>4</v>
      </c>
      <c r="L29" s="264"/>
      <c r="M29" s="275"/>
      <c r="N29" s="242" t="s">
        <v>147</v>
      </c>
      <c r="O29" s="246">
        <v>61</v>
      </c>
      <c r="P29" s="246" t="s">
        <v>133</v>
      </c>
      <c r="Q29" s="246">
        <v>4</v>
      </c>
      <c r="R29" s="246"/>
      <c r="S29" s="275"/>
      <c r="T29" s="224">
        <v>58</v>
      </c>
      <c r="U29" s="301"/>
      <c r="V29" s="312" t="s">
        <v>173</v>
      </c>
      <c r="W29" s="321" t="s">
        <v>71</v>
      </c>
    </row>
    <row r="30" spans="1:23" s="122" customFormat="1" ht="27" customHeight="1">
      <c r="A30" s="133">
        <v>24</v>
      </c>
      <c r="B30" s="144" t="s">
        <v>179</v>
      </c>
      <c r="C30" s="166">
        <v>3</v>
      </c>
      <c r="D30" s="182">
        <v>0</v>
      </c>
      <c r="E30" s="197">
        <v>2</v>
      </c>
      <c r="F30" s="212">
        <v>5</v>
      </c>
      <c r="G30" s="227">
        <v>3</v>
      </c>
      <c r="H30" s="237" t="s">
        <v>147</v>
      </c>
      <c r="I30" s="249">
        <v>32</v>
      </c>
      <c r="J30" s="248" t="s">
        <v>133</v>
      </c>
      <c r="K30" s="248">
        <v>3</v>
      </c>
      <c r="L30" s="248" t="s">
        <v>133</v>
      </c>
      <c r="M30" s="278">
        <v>28</v>
      </c>
      <c r="N30" s="285" t="s">
        <v>134</v>
      </c>
      <c r="O30" s="249">
        <v>27</v>
      </c>
      <c r="P30" s="248" t="s">
        <v>133</v>
      </c>
      <c r="Q30" s="248">
        <v>4</v>
      </c>
      <c r="R30" s="248" t="s">
        <v>133</v>
      </c>
      <c r="S30" s="278">
        <v>23</v>
      </c>
      <c r="T30" s="227">
        <v>686</v>
      </c>
      <c r="U30" s="303"/>
      <c r="V30" s="314" t="s">
        <v>241</v>
      </c>
      <c r="W30" s="322" t="s">
        <v>57</v>
      </c>
    </row>
    <row r="31" spans="1:23" s="120" customFormat="1" ht="27" customHeight="1">
      <c r="A31" s="133">
        <v>25</v>
      </c>
      <c r="B31" s="144" t="s">
        <v>180</v>
      </c>
      <c r="C31" s="163">
        <v>6</v>
      </c>
      <c r="D31" s="179">
        <v>0</v>
      </c>
      <c r="E31" s="193">
        <v>14</v>
      </c>
      <c r="F31" s="209">
        <v>20</v>
      </c>
      <c r="G31" s="224">
        <v>5</v>
      </c>
      <c r="H31" s="235" t="s">
        <v>131</v>
      </c>
      <c r="I31" s="246">
        <v>36</v>
      </c>
      <c r="J31" s="256" t="s">
        <v>133</v>
      </c>
      <c r="K31" s="246">
        <v>7</v>
      </c>
      <c r="L31" s="264" t="s">
        <v>133</v>
      </c>
      <c r="M31" s="275">
        <v>7</v>
      </c>
      <c r="N31" s="242" t="s">
        <v>134</v>
      </c>
      <c r="O31" s="246">
        <v>23</v>
      </c>
      <c r="P31" s="246" t="s">
        <v>133</v>
      </c>
      <c r="Q31" s="246">
        <v>11</v>
      </c>
      <c r="R31" s="246" t="s">
        <v>133</v>
      </c>
      <c r="S31" s="275">
        <v>10</v>
      </c>
      <c r="T31" s="224">
        <v>2524</v>
      </c>
      <c r="U31" s="301"/>
      <c r="V31" s="312" t="s">
        <v>139</v>
      </c>
      <c r="W31" s="321" t="s">
        <v>30</v>
      </c>
    </row>
    <row r="32" spans="1:23" s="120" customFormat="1" ht="27" customHeight="1">
      <c r="A32" s="133">
        <v>26</v>
      </c>
      <c r="B32" s="144" t="s">
        <v>181</v>
      </c>
      <c r="C32" s="167">
        <v>1</v>
      </c>
      <c r="D32" s="183">
        <v>1</v>
      </c>
      <c r="E32" s="198">
        <v>4</v>
      </c>
      <c r="F32" s="213">
        <v>6</v>
      </c>
      <c r="G32" s="228">
        <v>2</v>
      </c>
      <c r="H32" s="235" t="s">
        <v>134</v>
      </c>
      <c r="I32" s="246">
        <v>15</v>
      </c>
      <c r="J32" s="256" t="s">
        <v>133</v>
      </c>
      <c r="K32" s="246">
        <v>3</v>
      </c>
      <c r="L32" s="264" t="s">
        <v>133</v>
      </c>
      <c r="M32" s="275">
        <v>27</v>
      </c>
      <c r="N32" s="242" t="s">
        <v>134</v>
      </c>
      <c r="O32" s="246">
        <v>15</v>
      </c>
      <c r="P32" s="246" t="s">
        <v>133</v>
      </c>
      <c r="Q32" s="246">
        <v>3</v>
      </c>
      <c r="R32" s="246" t="s">
        <v>133</v>
      </c>
      <c r="S32" s="275">
        <v>10</v>
      </c>
      <c r="T32" s="228">
        <v>867</v>
      </c>
      <c r="U32" s="301"/>
      <c r="V32" s="312" t="s">
        <v>139</v>
      </c>
      <c r="W32" s="321" t="s">
        <v>30</v>
      </c>
    </row>
    <row r="33" spans="1:23" s="120" customFormat="1" ht="27" customHeight="1">
      <c r="A33" s="133">
        <v>27</v>
      </c>
      <c r="B33" s="144" t="s">
        <v>183</v>
      </c>
      <c r="C33" s="167">
        <v>0</v>
      </c>
      <c r="D33" s="183">
        <v>1</v>
      </c>
      <c r="E33" s="198">
        <v>3</v>
      </c>
      <c r="F33" s="213">
        <v>4</v>
      </c>
      <c r="G33" s="228">
        <v>2</v>
      </c>
      <c r="H33" s="235" t="s">
        <v>147</v>
      </c>
      <c r="I33" s="246">
        <v>59</v>
      </c>
      <c r="J33" s="257" t="s">
        <v>133</v>
      </c>
      <c r="K33" s="246">
        <v>4</v>
      </c>
      <c r="L33" s="264" t="s">
        <v>133</v>
      </c>
      <c r="M33" s="275">
        <v>1</v>
      </c>
      <c r="N33" s="242" t="s">
        <v>147</v>
      </c>
      <c r="O33" s="246">
        <v>59</v>
      </c>
      <c r="P33" s="246" t="s">
        <v>133</v>
      </c>
      <c r="Q33" s="246">
        <v>3</v>
      </c>
      <c r="R33" s="246" t="s">
        <v>133</v>
      </c>
      <c r="S33" s="275">
        <v>25</v>
      </c>
      <c r="T33" s="228">
        <v>838</v>
      </c>
      <c r="U33" s="301"/>
      <c r="V33" s="315" t="s">
        <v>139</v>
      </c>
      <c r="W33" s="321" t="s">
        <v>30</v>
      </c>
    </row>
    <row r="34" spans="1:23" s="120" customFormat="1" ht="27" customHeight="1">
      <c r="A34" s="133">
        <v>28</v>
      </c>
      <c r="B34" s="144" t="s">
        <v>184</v>
      </c>
      <c r="C34" s="163">
        <v>1</v>
      </c>
      <c r="D34" s="179">
        <v>1</v>
      </c>
      <c r="E34" s="193">
        <v>3</v>
      </c>
      <c r="F34" s="209">
        <v>5</v>
      </c>
      <c r="G34" s="224">
        <v>1</v>
      </c>
      <c r="H34" s="235" t="s">
        <v>134</v>
      </c>
      <c r="I34" s="246">
        <v>10</v>
      </c>
      <c r="J34" s="256" t="s">
        <v>133</v>
      </c>
      <c r="K34" s="246">
        <v>4</v>
      </c>
      <c r="L34" s="264" t="s">
        <v>133</v>
      </c>
      <c r="M34" s="275">
        <v>17</v>
      </c>
      <c r="N34" s="242" t="s">
        <v>134</v>
      </c>
      <c r="O34" s="246">
        <v>10</v>
      </c>
      <c r="P34" s="246" t="s">
        <v>133</v>
      </c>
      <c r="Q34" s="246">
        <v>3</v>
      </c>
      <c r="R34" s="246" t="s">
        <v>133</v>
      </c>
      <c r="S34" s="275">
        <v>10</v>
      </c>
      <c r="T34" s="224">
        <v>840</v>
      </c>
      <c r="U34" s="301"/>
      <c r="V34" s="312" t="s">
        <v>185</v>
      </c>
      <c r="W34" s="321" t="s">
        <v>53</v>
      </c>
    </row>
    <row r="35" spans="1:23" s="120" customFormat="1" ht="27" customHeight="1">
      <c r="A35" s="133">
        <v>29</v>
      </c>
      <c r="B35" s="147" t="s">
        <v>18</v>
      </c>
      <c r="C35" s="163">
        <v>0</v>
      </c>
      <c r="D35" s="179">
        <v>3</v>
      </c>
      <c r="E35" s="193">
        <v>3</v>
      </c>
      <c r="F35" s="209">
        <v>6</v>
      </c>
      <c r="G35" s="224">
        <v>0</v>
      </c>
      <c r="H35" s="235" t="s">
        <v>164</v>
      </c>
      <c r="I35" s="246">
        <v>25</v>
      </c>
      <c r="J35" s="256" t="s">
        <v>133</v>
      </c>
      <c r="K35" s="246">
        <v>4</v>
      </c>
      <c r="L35" s="264" t="s">
        <v>133</v>
      </c>
      <c r="M35" s="275">
        <v>1</v>
      </c>
      <c r="N35" s="242" t="s">
        <v>147</v>
      </c>
      <c r="O35" s="289">
        <v>56</v>
      </c>
      <c r="P35" s="246" t="s">
        <v>133</v>
      </c>
      <c r="Q35" s="246">
        <v>3</v>
      </c>
      <c r="R35" s="246" t="s">
        <v>133</v>
      </c>
      <c r="S35" s="275">
        <v>31</v>
      </c>
      <c r="T35" s="224">
        <v>268</v>
      </c>
      <c r="U35" s="301"/>
      <c r="V35" s="312" t="s">
        <v>139</v>
      </c>
      <c r="W35" s="321" t="s">
        <v>53</v>
      </c>
    </row>
    <row r="36" spans="1:23" s="120" customFormat="1" ht="27" customHeight="1">
      <c r="A36" s="133">
        <v>30</v>
      </c>
      <c r="B36" s="147" t="s">
        <v>186</v>
      </c>
      <c r="C36" s="163">
        <v>0</v>
      </c>
      <c r="D36" s="179">
        <v>2</v>
      </c>
      <c r="E36" s="193">
        <v>2</v>
      </c>
      <c r="F36" s="209">
        <v>4</v>
      </c>
      <c r="G36" s="224">
        <v>1</v>
      </c>
      <c r="H36" s="235" t="s">
        <v>164</v>
      </c>
      <c r="I36" s="246">
        <v>25</v>
      </c>
      <c r="J36" s="256" t="s">
        <v>133</v>
      </c>
      <c r="K36" s="246">
        <v>4</v>
      </c>
      <c r="L36" s="264" t="s">
        <v>133</v>
      </c>
      <c r="M36" s="275">
        <v>1</v>
      </c>
      <c r="N36" s="242" t="s">
        <v>134</v>
      </c>
      <c r="O36" s="246">
        <v>25</v>
      </c>
      <c r="P36" s="246" t="s">
        <v>133</v>
      </c>
      <c r="Q36" s="246">
        <v>2</v>
      </c>
      <c r="R36" s="246" t="s">
        <v>133</v>
      </c>
      <c r="S36" s="275">
        <v>28</v>
      </c>
      <c r="T36" s="224">
        <v>207</v>
      </c>
      <c r="U36" s="301"/>
      <c r="V36" s="312" t="s">
        <v>185</v>
      </c>
      <c r="W36" s="321" t="s">
        <v>53</v>
      </c>
    </row>
    <row r="37" spans="1:23" s="120" customFormat="1" ht="27" customHeight="1">
      <c r="A37" s="133">
        <v>31</v>
      </c>
      <c r="B37" s="144" t="s">
        <v>8</v>
      </c>
      <c r="C37" s="163">
        <v>7</v>
      </c>
      <c r="D37" s="179">
        <v>0</v>
      </c>
      <c r="E37" s="193">
        <v>3</v>
      </c>
      <c r="F37" s="209">
        <v>10</v>
      </c>
      <c r="G37" s="224">
        <v>6</v>
      </c>
      <c r="H37" s="235" t="s">
        <v>131</v>
      </c>
      <c r="I37" s="246">
        <v>35</v>
      </c>
      <c r="J37" s="256" t="s">
        <v>133</v>
      </c>
      <c r="K37" s="246">
        <v>9</v>
      </c>
      <c r="L37" s="264" t="s">
        <v>133</v>
      </c>
      <c r="M37" s="275">
        <v>25</v>
      </c>
      <c r="N37" s="242" t="s">
        <v>147</v>
      </c>
      <c r="O37" s="246">
        <v>60</v>
      </c>
      <c r="P37" s="246" t="s">
        <v>133</v>
      </c>
      <c r="Q37" s="246">
        <v>3</v>
      </c>
      <c r="R37" s="246" t="s">
        <v>133</v>
      </c>
      <c r="S37" s="275">
        <v>31</v>
      </c>
      <c r="T37" s="224">
        <v>1950</v>
      </c>
      <c r="U37" s="301"/>
      <c r="V37" s="312" t="s">
        <v>187</v>
      </c>
      <c r="W37" s="321" t="s">
        <v>40</v>
      </c>
    </row>
    <row r="38" spans="1:23" s="120" customFormat="1" ht="27" customHeight="1">
      <c r="A38" s="133">
        <v>32</v>
      </c>
      <c r="B38" s="144" t="s">
        <v>103</v>
      </c>
      <c r="C38" s="163">
        <v>0</v>
      </c>
      <c r="D38" s="179">
        <v>3</v>
      </c>
      <c r="E38" s="193">
        <v>2</v>
      </c>
      <c r="F38" s="209">
        <v>5</v>
      </c>
      <c r="G38" s="224">
        <v>1</v>
      </c>
      <c r="H38" s="235" t="s">
        <v>134</v>
      </c>
      <c r="I38" s="246">
        <v>11</v>
      </c>
      <c r="J38" s="256" t="s">
        <v>133</v>
      </c>
      <c r="K38" s="246">
        <v>4</v>
      </c>
      <c r="L38" s="264" t="s">
        <v>133</v>
      </c>
      <c r="M38" s="275">
        <v>1</v>
      </c>
      <c r="N38" s="242" t="s">
        <v>134</v>
      </c>
      <c r="O38" s="246">
        <v>10</v>
      </c>
      <c r="P38" s="246" t="s">
        <v>133</v>
      </c>
      <c r="Q38" s="246">
        <v>12</v>
      </c>
      <c r="R38" s="246" t="s">
        <v>133</v>
      </c>
      <c r="S38" s="275">
        <v>18</v>
      </c>
      <c r="T38" s="224">
        <v>337</v>
      </c>
      <c r="U38" s="301"/>
      <c r="V38" s="312" t="s">
        <v>187</v>
      </c>
      <c r="W38" s="321" t="s">
        <v>40</v>
      </c>
    </row>
    <row r="39" spans="1:23" s="120" customFormat="1" ht="27" customHeight="1">
      <c r="A39" s="133">
        <v>33</v>
      </c>
      <c r="B39" s="144" t="s">
        <v>188</v>
      </c>
      <c r="C39" s="163">
        <v>0</v>
      </c>
      <c r="D39" s="179">
        <v>3</v>
      </c>
      <c r="E39" s="193">
        <v>2</v>
      </c>
      <c r="F39" s="209">
        <v>5</v>
      </c>
      <c r="G39" s="224">
        <v>0</v>
      </c>
      <c r="H39" s="235" t="s">
        <v>134</v>
      </c>
      <c r="I39" s="246">
        <v>4</v>
      </c>
      <c r="J39" s="256" t="s">
        <v>133</v>
      </c>
      <c r="K39" s="246">
        <v>4</v>
      </c>
      <c r="L39" s="264" t="s">
        <v>133</v>
      </c>
      <c r="M39" s="275">
        <v>1</v>
      </c>
      <c r="N39" s="242" t="s">
        <v>134</v>
      </c>
      <c r="O39" s="246">
        <v>4</v>
      </c>
      <c r="P39" s="246" t="s">
        <v>133</v>
      </c>
      <c r="Q39" s="246">
        <v>2</v>
      </c>
      <c r="R39" s="246" t="s">
        <v>133</v>
      </c>
      <c r="S39" s="275">
        <v>24</v>
      </c>
      <c r="T39" s="224">
        <v>472</v>
      </c>
      <c r="U39" s="301"/>
      <c r="V39" s="312" t="s">
        <v>187</v>
      </c>
      <c r="W39" s="321" t="s">
        <v>40</v>
      </c>
    </row>
    <row r="40" spans="1:23" s="120" customFormat="1" ht="27" customHeight="1">
      <c r="A40" s="133">
        <v>34</v>
      </c>
      <c r="B40" s="144" t="s">
        <v>189</v>
      </c>
      <c r="C40" s="163">
        <v>0</v>
      </c>
      <c r="D40" s="179">
        <v>3</v>
      </c>
      <c r="E40" s="193">
        <v>2</v>
      </c>
      <c r="F40" s="209">
        <v>5</v>
      </c>
      <c r="G40" s="224">
        <v>2</v>
      </c>
      <c r="H40" s="235" t="s">
        <v>134</v>
      </c>
      <c r="I40" s="246">
        <v>15</v>
      </c>
      <c r="J40" s="256" t="s">
        <v>133</v>
      </c>
      <c r="K40" s="246">
        <v>4</v>
      </c>
      <c r="L40" s="264"/>
      <c r="M40" s="275"/>
      <c r="N40" s="242" t="s">
        <v>134</v>
      </c>
      <c r="O40" s="246">
        <v>8</v>
      </c>
      <c r="P40" s="246" t="s">
        <v>133</v>
      </c>
      <c r="Q40" s="246">
        <v>4</v>
      </c>
      <c r="R40" s="246"/>
      <c r="S40" s="275"/>
      <c r="T40" s="224">
        <v>278</v>
      </c>
      <c r="U40" s="301"/>
      <c r="V40" s="312" t="s">
        <v>187</v>
      </c>
      <c r="W40" s="321" t="s">
        <v>40</v>
      </c>
    </row>
    <row r="41" spans="1:23" s="120" customFormat="1" ht="27" customHeight="1">
      <c r="A41" s="133">
        <v>35</v>
      </c>
      <c r="B41" s="144" t="s">
        <v>125</v>
      </c>
      <c r="C41" s="163">
        <v>0</v>
      </c>
      <c r="D41" s="179">
        <v>3</v>
      </c>
      <c r="E41" s="193">
        <v>3</v>
      </c>
      <c r="F41" s="209">
        <v>6</v>
      </c>
      <c r="G41" s="224">
        <v>2</v>
      </c>
      <c r="H41" s="235" t="s">
        <v>134</v>
      </c>
      <c r="I41" s="246">
        <v>9</v>
      </c>
      <c r="J41" s="256" t="s">
        <v>133</v>
      </c>
      <c r="K41" s="246">
        <v>4</v>
      </c>
      <c r="L41" s="264" t="s">
        <v>133</v>
      </c>
      <c r="M41" s="275">
        <v>1</v>
      </c>
      <c r="N41" s="242" t="s">
        <v>134</v>
      </c>
      <c r="O41" s="246">
        <v>7</v>
      </c>
      <c r="P41" s="246" t="s">
        <v>133</v>
      </c>
      <c r="Q41" s="246">
        <v>3</v>
      </c>
      <c r="R41" s="246" t="s">
        <v>133</v>
      </c>
      <c r="S41" s="275">
        <v>20</v>
      </c>
      <c r="T41" s="224">
        <v>432</v>
      </c>
      <c r="U41" s="301"/>
      <c r="V41" s="312" t="s">
        <v>187</v>
      </c>
      <c r="W41" s="321" t="s">
        <v>40</v>
      </c>
    </row>
    <row r="42" spans="1:23" s="120" customFormat="1" ht="27" customHeight="1">
      <c r="A42" s="133">
        <v>36</v>
      </c>
      <c r="B42" s="144" t="s">
        <v>191</v>
      </c>
      <c r="C42" s="163">
        <v>0</v>
      </c>
      <c r="D42" s="179">
        <v>3</v>
      </c>
      <c r="E42" s="193">
        <v>2</v>
      </c>
      <c r="F42" s="209">
        <v>5</v>
      </c>
      <c r="G42" s="224">
        <v>0</v>
      </c>
      <c r="H42" s="235" t="s">
        <v>134</v>
      </c>
      <c r="I42" s="246">
        <v>17</v>
      </c>
      <c r="J42" s="256" t="s">
        <v>133</v>
      </c>
      <c r="K42" s="246">
        <v>3</v>
      </c>
      <c r="L42" s="264" t="s">
        <v>133</v>
      </c>
      <c r="M42" s="275">
        <v>22</v>
      </c>
      <c r="N42" s="242" t="s">
        <v>147</v>
      </c>
      <c r="O42" s="246">
        <v>45</v>
      </c>
      <c r="P42" s="246" t="s">
        <v>133</v>
      </c>
      <c r="Q42" s="246">
        <v>12</v>
      </c>
      <c r="R42" s="246"/>
      <c r="S42" s="275"/>
      <c r="T42" s="224">
        <v>98</v>
      </c>
      <c r="U42" s="301"/>
      <c r="V42" s="312" t="s">
        <v>187</v>
      </c>
      <c r="W42" s="321" t="s">
        <v>40</v>
      </c>
    </row>
    <row r="43" spans="1:23" s="120" customFormat="1" ht="27" customHeight="1">
      <c r="A43" s="133">
        <v>37</v>
      </c>
      <c r="B43" s="144" t="s">
        <v>192</v>
      </c>
      <c r="C43" s="163">
        <v>0</v>
      </c>
      <c r="D43" s="179">
        <v>4</v>
      </c>
      <c r="E43" s="193">
        <v>2</v>
      </c>
      <c r="F43" s="209">
        <v>6</v>
      </c>
      <c r="G43" s="224">
        <v>0</v>
      </c>
      <c r="H43" s="235" t="s">
        <v>134</v>
      </c>
      <c r="I43" s="246">
        <v>16</v>
      </c>
      <c r="J43" s="256" t="s">
        <v>133</v>
      </c>
      <c r="K43" s="246">
        <v>4</v>
      </c>
      <c r="L43" s="264" t="s">
        <v>133</v>
      </c>
      <c r="M43" s="275">
        <v>1</v>
      </c>
      <c r="N43" s="242" t="s">
        <v>134</v>
      </c>
      <c r="O43" s="246">
        <v>4</v>
      </c>
      <c r="P43" s="246" t="s">
        <v>133</v>
      </c>
      <c r="Q43" s="246">
        <v>12</v>
      </c>
      <c r="R43" s="246" t="s">
        <v>133</v>
      </c>
      <c r="S43" s="275">
        <v>10</v>
      </c>
      <c r="T43" s="224">
        <v>131</v>
      </c>
      <c r="U43" s="301"/>
      <c r="V43" s="312" t="s">
        <v>187</v>
      </c>
      <c r="W43" s="321" t="s">
        <v>40</v>
      </c>
    </row>
    <row r="44" spans="1:23" s="120" customFormat="1" ht="27" customHeight="1">
      <c r="A44" s="133">
        <v>38</v>
      </c>
      <c r="B44" s="144" t="s">
        <v>193</v>
      </c>
      <c r="C44" s="163">
        <v>0</v>
      </c>
      <c r="D44" s="179">
        <v>3</v>
      </c>
      <c r="E44" s="193">
        <v>2</v>
      </c>
      <c r="F44" s="209">
        <v>5</v>
      </c>
      <c r="G44" s="224">
        <v>1</v>
      </c>
      <c r="H44" s="235" t="s">
        <v>134</v>
      </c>
      <c r="I44" s="246">
        <v>21</v>
      </c>
      <c r="J44" s="256" t="s">
        <v>133</v>
      </c>
      <c r="K44" s="246">
        <v>4</v>
      </c>
      <c r="L44" s="264" t="s">
        <v>133</v>
      </c>
      <c r="M44" s="275">
        <v>1</v>
      </c>
      <c r="N44" s="242" t="s">
        <v>134</v>
      </c>
      <c r="O44" s="246">
        <v>15</v>
      </c>
      <c r="P44" s="246" t="s">
        <v>133</v>
      </c>
      <c r="Q44" s="246">
        <v>4</v>
      </c>
      <c r="R44" s="246" t="s">
        <v>133</v>
      </c>
      <c r="S44" s="275">
        <v>28</v>
      </c>
      <c r="T44" s="224">
        <v>62</v>
      </c>
      <c r="U44" s="301"/>
      <c r="V44" s="312" t="s">
        <v>187</v>
      </c>
      <c r="W44" s="321" t="s">
        <v>40</v>
      </c>
    </row>
    <row r="45" spans="1:23" s="120" customFormat="1" ht="27" customHeight="1">
      <c r="A45" s="133">
        <v>39</v>
      </c>
      <c r="B45" s="144" t="s">
        <v>194</v>
      </c>
      <c r="C45" s="163">
        <v>5</v>
      </c>
      <c r="D45" s="179">
        <v>0</v>
      </c>
      <c r="E45" s="193">
        <v>4</v>
      </c>
      <c r="F45" s="209">
        <v>9</v>
      </c>
      <c r="G45" s="224">
        <v>3</v>
      </c>
      <c r="H45" s="235" t="s">
        <v>196</v>
      </c>
      <c r="I45" s="246">
        <v>9</v>
      </c>
      <c r="J45" s="256" t="s">
        <v>133</v>
      </c>
      <c r="K45" s="246">
        <v>7</v>
      </c>
      <c r="L45" s="264" t="s">
        <v>133</v>
      </c>
      <c r="M45" s="275">
        <v>7</v>
      </c>
      <c r="N45" s="242" t="s">
        <v>197</v>
      </c>
      <c r="O45" s="289">
        <v>12</v>
      </c>
      <c r="P45" s="246" t="s">
        <v>133</v>
      </c>
      <c r="Q45" s="246">
        <v>3</v>
      </c>
      <c r="R45" s="246" t="s">
        <v>133</v>
      </c>
      <c r="S45" s="275">
        <v>31</v>
      </c>
      <c r="T45" s="224">
        <v>1905</v>
      </c>
      <c r="U45" s="301"/>
      <c r="V45" s="312" t="s">
        <v>248</v>
      </c>
      <c r="W45" s="321" t="s">
        <v>83</v>
      </c>
    </row>
    <row r="46" spans="1:23" s="120" customFormat="1" ht="27" customHeight="1">
      <c r="A46" s="133">
        <v>40</v>
      </c>
      <c r="B46" s="144" t="s">
        <v>199</v>
      </c>
      <c r="C46" s="163">
        <v>1</v>
      </c>
      <c r="D46" s="179">
        <v>3</v>
      </c>
      <c r="E46" s="193">
        <v>6</v>
      </c>
      <c r="F46" s="209">
        <v>9</v>
      </c>
      <c r="G46" s="224">
        <v>4</v>
      </c>
      <c r="H46" s="235" t="s">
        <v>176</v>
      </c>
      <c r="I46" s="246">
        <v>53</v>
      </c>
      <c r="J46" s="256" t="s">
        <v>133</v>
      </c>
      <c r="K46" s="246">
        <v>4</v>
      </c>
      <c r="L46" s="264" t="s">
        <v>133</v>
      </c>
      <c r="M46" s="275">
        <v>1</v>
      </c>
      <c r="N46" s="242" t="s">
        <v>176</v>
      </c>
      <c r="O46" s="246">
        <v>56</v>
      </c>
      <c r="P46" s="246" t="s">
        <v>133</v>
      </c>
      <c r="Q46" s="246">
        <v>12</v>
      </c>
      <c r="R46" s="246" t="s">
        <v>133</v>
      </c>
      <c r="S46" s="275">
        <v>15</v>
      </c>
      <c r="T46" s="224">
        <v>755</v>
      </c>
      <c r="U46" s="301"/>
      <c r="V46" s="312" t="s">
        <v>248</v>
      </c>
      <c r="W46" s="321" t="s">
        <v>83</v>
      </c>
    </row>
    <row r="47" spans="1:23" s="120" customFormat="1" ht="27" customHeight="1">
      <c r="A47" s="133">
        <v>41</v>
      </c>
      <c r="B47" s="144" t="s">
        <v>200</v>
      </c>
      <c r="C47" s="163">
        <v>0</v>
      </c>
      <c r="D47" s="179">
        <v>7</v>
      </c>
      <c r="E47" s="199">
        <v>5</v>
      </c>
      <c r="F47" s="209">
        <v>12</v>
      </c>
      <c r="G47" s="224">
        <v>3</v>
      </c>
      <c r="H47" s="235" t="s">
        <v>147</v>
      </c>
      <c r="I47" s="246">
        <v>61</v>
      </c>
      <c r="J47" s="256" t="s">
        <v>133</v>
      </c>
      <c r="K47" s="246">
        <v>11</v>
      </c>
      <c r="L47" s="264" t="s">
        <v>133</v>
      </c>
      <c r="M47" s="275">
        <v>1</v>
      </c>
      <c r="N47" s="242" t="s">
        <v>147</v>
      </c>
      <c r="O47" s="246">
        <v>61</v>
      </c>
      <c r="P47" s="246" t="s">
        <v>133</v>
      </c>
      <c r="Q47" s="246">
        <v>5</v>
      </c>
      <c r="R47" s="246" t="s">
        <v>133</v>
      </c>
      <c r="S47" s="275">
        <v>22</v>
      </c>
      <c r="T47" s="224">
        <v>472</v>
      </c>
      <c r="U47" s="301"/>
      <c r="V47" s="316" t="s">
        <v>151</v>
      </c>
      <c r="W47" s="321" t="s">
        <v>87</v>
      </c>
    </row>
    <row r="48" spans="1:23" s="120" customFormat="1" ht="27" customHeight="1">
      <c r="A48" s="133">
        <v>42</v>
      </c>
      <c r="B48" s="144" t="s">
        <v>201</v>
      </c>
      <c r="C48" s="166">
        <v>4</v>
      </c>
      <c r="D48" s="182">
        <v>1</v>
      </c>
      <c r="E48" s="197">
        <v>18</v>
      </c>
      <c r="F48" s="212">
        <v>23</v>
      </c>
      <c r="G48" s="227">
        <v>10</v>
      </c>
      <c r="H48" s="235" t="s">
        <v>131</v>
      </c>
      <c r="I48" s="246">
        <v>36</v>
      </c>
      <c r="J48" s="256" t="s">
        <v>133</v>
      </c>
      <c r="K48" s="246">
        <v>9</v>
      </c>
      <c r="L48" s="264" t="s">
        <v>133</v>
      </c>
      <c r="M48" s="275">
        <v>7</v>
      </c>
      <c r="N48" s="242" t="s">
        <v>147</v>
      </c>
      <c r="O48" s="246">
        <v>59</v>
      </c>
      <c r="P48" s="246" t="s">
        <v>133</v>
      </c>
      <c r="Q48" s="246">
        <v>11</v>
      </c>
      <c r="R48" s="246" t="s">
        <v>133</v>
      </c>
      <c r="S48" s="275">
        <v>10</v>
      </c>
      <c r="T48" s="224">
        <v>720</v>
      </c>
      <c r="U48" s="301"/>
      <c r="V48" s="312" t="s">
        <v>41</v>
      </c>
      <c r="W48" s="321" t="s">
        <v>90</v>
      </c>
    </row>
    <row r="49" spans="1:23" s="120" customFormat="1" ht="27" customHeight="1">
      <c r="A49" s="133">
        <v>43</v>
      </c>
      <c r="B49" s="144" t="s">
        <v>203</v>
      </c>
      <c r="C49" s="166">
        <v>0</v>
      </c>
      <c r="D49" s="182">
        <v>0</v>
      </c>
      <c r="E49" s="197">
        <v>2</v>
      </c>
      <c r="F49" s="212">
        <v>2</v>
      </c>
      <c r="G49" s="227">
        <v>1</v>
      </c>
      <c r="H49" s="235" t="s">
        <v>134</v>
      </c>
      <c r="I49" s="246">
        <v>7</v>
      </c>
      <c r="J49" s="256" t="s">
        <v>133</v>
      </c>
      <c r="K49" s="246">
        <v>10</v>
      </c>
      <c r="L49" s="264" t="s">
        <v>133</v>
      </c>
      <c r="M49" s="275">
        <v>16</v>
      </c>
      <c r="N49" s="242" t="s">
        <v>134</v>
      </c>
      <c r="O49" s="246">
        <v>28</v>
      </c>
      <c r="P49" s="246" t="s">
        <v>133</v>
      </c>
      <c r="Q49" s="246">
        <v>3</v>
      </c>
      <c r="R49" s="246" t="s">
        <v>133</v>
      </c>
      <c r="S49" s="275">
        <v>25</v>
      </c>
      <c r="T49" s="224">
        <v>338</v>
      </c>
      <c r="U49" s="301"/>
      <c r="V49" s="312" t="s">
        <v>41</v>
      </c>
      <c r="W49" s="321" t="s">
        <v>90</v>
      </c>
    </row>
    <row r="50" spans="1:23" s="120" customFormat="1" ht="27" customHeight="1">
      <c r="A50" s="133">
        <v>44</v>
      </c>
      <c r="B50" s="144" t="s">
        <v>204</v>
      </c>
      <c r="C50" s="166">
        <v>0</v>
      </c>
      <c r="D50" s="182">
        <v>0</v>
      </c>
      <c r="E50" s="197">
        <v>2</v>
      </c>
      <c r="F50" s="212">
        <v>2</v>
      </c>
      <c r="G50" s="227">
        <v>1</v>
      </c>
      <c r="H50" s="235" t="s">
        <v>147</v>
      </c>
      <c r="I50" s="246">
        <v>56</v>
      </c>
      <c r="J50" s="256" t="s">
        <v>133</v>
      </c>
      <c r="K50" s="246">
        <v>2</v>
      </c>
      <c r="L50" s="264" t="s">
        <v>133</v>
      </c>
      <c r="M50" s="275">
        <v>1</v>
      </c>
      <c r="N50" s="242" t="s">
        <v>134</v>
      </c>
      <c r="O50" s="246">
        <v>29</v>
      </c>
      <c r="P50" s="246" t="s">
        <v>133</v>
      </c>
      <c r="Q50" s="246">
        <v>8</v>
      </c>
      <c r="R50" s="246" t="s">
        <v>133</v>
      </c>
      <c r="S50" s="275">
        <v>31</v>
      </c>
      <c r="T50" s="224">
        <v>325</v>
      </c>
      <c r="U50" s="301"/>
      <c r="V50" s="312" t="s">
        <v>41</v>
      </c>
      <c r="W50" s="321" t="s">
        <v>90</v>
      </c>
    </row>
    <row r="51" spans="1:23" s="120" customFormat="1" ht="27" customHeight="1">
      <c r="A51" s="133">
        <v>45</v>
      </c>
      <c r="B51" s="144" t="s">
        <v>206</v>
      </c>
      <c r="C51" s="166">
        <v>2</v>
      </c>
      <c r="D51" s="182">
        <v>0</v>
      </c>
      <c r="E51" s="197">
        <v>3</v>
      </c>
      <c r="F51" s="212">
        <v>5</v>
      </c>
      <c r="G51" s="227">
        <v>1</v>
      </c>
      <c r="H51" s="235" t="s">
        <v>134</v>
      </c>
      <c r="I51" s="246">
        <v>4</v>
      </c>
      <c r="J51" s="256" t="s">
        <v>133</v>
      </c>
      <c r="K51" s="246">
        <v>6</v>
      </c>
      <c r="L51" s="264" t="s">
        <v>133</v>
      </c>
      <c r="M51" s="275">
        <v>25</v>
      </c>
      <c r="N51" s="242" t="s">
        <v>134</v>
      </c>
      <c r="O51" s="246">
        <v>4</v>
      </c>
      <c r="P51" s="246" t="s">
        <v>133</v>
      </c>
      <c r="Q51" s="246">
        <v>8</v>
      </c>
      <c r="R51" s="246" t="s">
        <v>133</v>
      </c>
      <c r="S51" s="275">
        <v>15</v>
      </c>
      <c r="T51" s="224">
        <v>1300</v>
      </c>
      <c r="U51" s="301"/>
      <c r="V51" s="312" t="s">
        <v>41</v>
      </c>
      <c r="W51" s="321" t="s">
        <v>90</v>
      </c>
    </row>
    <row r="52" spans="1:23" s="120" customFormat="1" ht="27" customHeight="1">
      <c r="A52" s="133">
        <v>46</v>
      </c>
      <c r="B52" s="144" t="s">
        <v>207</v>
      </c>
      <c r="C52" s="166">
        <v>0</v>
      </c>
      <c r="D52" s="182">
        <v>0</v>
      </c>
      <c r="E52" s="197">
        <v>2</v>
      </c>
      <c r="F52" s="212">
        <v>2</v>
      </c>
      <c r="G52" s="227">
        <v>1</v>
      </c>
      <c r="H52" s="235" t="s">
        <v>134</v>
      </c>
      <c r="I52" s="246">
        <v>12</v>
      </c>
      <c r="J52" s="256" t="s">
        <v>133</v>
      </c>
      <c r="K52" s="246">
        <v>1</v>
      </c>
      <c r="L52" s="264" t="s">
        <v>133</v>
      </c>
      <c r="M52" s="275">
        <v>30</v>
      </c>
      <c r="N52" s="242" t="s">
        <v>134</v>
      </c>
      <c r="O52" s="246">
        <v>11</v>
      </c>
      <c r="P52" s="246" t="s">
        <v>133</v>
      </c>
      <c r="Q52" s="246">
        <v>12</v>
      </c>
      <c r="R52" s="246" t="s">
        <v>133</v>
      </c>
      <c r="S52" s="275">
        <v>20</v>
      </c>
      <c r="T52" s="224">
        <v>1422</v>
      </c>
      <c r="U52" s="301"/>
      <c r="V52" s="312" t="s">
        <v>41</v>
      </c>
      <c r="W52" s="321" t="s">
        <v>90</v>
      </c>
    </row>
    <row r="53" spans="1:23" s="120" customFormat="1" ht="27" customHeight="1">
      <c r="A53" s="133">
        <v>47</v>
      </c>
      <c r="B53" s="144" t="s">
        <v>208</v>
      </c>
      <c r="C53" s="166">
        <v>2</v>
      </c>
      <c r="D53" s="182">
        <v>0</v>
      </c>
      <c r="E53" s="197">
        <v>3</v>
      </c>
      <c r="F53" s="212">
        <v>5</v>
      </c>
      <c r="G53" s="227">
        <v>2</v>
      </c>
      <c r="H53" s="235" t="s">
        <v>134</v>
      </c>
      <c r="I53" s="246">
        <v>2</v>
      </c>
      <c r="J53" s="256" t="s">
        <v>133</v>
      </c>
      <c r="K53" s="246">
        <v>6</v>
      </c>
      <c r="L53" s="264" t="s">
        <v>133</v>
      </c>
      <c r="M53" s="275">
        <v>30</v>
      </c>
      <c r="N53" s="242" t="s">
        <v>134</v>
      </c>
      <c r="O53" s="246">
        <v>2</v>
      </c>
      <c r="P53" s="246" t="s">
        <v>133</v>
      </c>
      <c r="Q53" s="246">
        <v>3</v>
      </c>
      <c r="R53" s="246" t="s">
        <v>133</v>
      </c>
      <c r="S53" s="275">
        <v>25</v>
      </c>
      <c r="T53" s="224">
        <v>1129</v>
      </c>
      <c r="U53" s="301"/>
      <c r="V53" s="312" t="s">
        <v>41</v>
      </c>
      <c r="W53" s="321" t="s">
        <v>90</v>
      </c>
    </row>
    <row r="54" spans="1:23" s="120" customFormat="1" ht="27" customHeight="1">
      <c r="A54" s="133">
        <v>48</v>
      </c>
      <c r="B54" s="144" t="s">
        <v>78</v>
      </c>
      <c r="C54" s="163">
        <v>4</v>
      </c>
      <c r="D54" s="179">
        <v>0</v>
      </c>
      <c r="E54" s="193">
        <v>7</v>
      </c>
      <c r="F54" s="209">
        <v>11</v>
      </c>
      <c r="G54" s="224">
        <v>4</v>
      </c>
      <c r="H54" s="235" t="s">
        <v>131</v>
      </c>
      <c r="I54" s="246">
        <v>36</v>
      </c>
      <c r="J54" s="256" t="s">
        <v>133</v>
      </c>
      <c r="K54" s="246">
        <v>6</v>
      </c>
      <c r="L54" s="264" t="s">
        <v>133</v>
      </c>
      <c r="M54" s="275">
        <v>6</v>
      </c>
      <c r="N54" s="242" t="s">
        <v>147</v>
      </c>
      <c r="O54" s="246">
        <v>57</v>
      </c>
      <c r="P54" s="246" t="s">
        <v>133</v>
      </c>
      <c r="Q54" s="246">
        <v>3</v>
      </c>
      <c r="R54" s="246" t="s">
        <v>133</v>
      </c>
      <c r="S54" s="275">
        <v>25</v>
      </c>
      <c r="T54" s="224">
        <v>1710</v>
      </c>
      <c r="U54" s="301"/>
      <c r="V54" s="315" t="s">
        <v>5</v>
      </c>
      <c r="W54" s="321" t="s">
        <v>65</v>
      </c>
    </row>
    <row r="55" spans="1:23" s="120" customFormat="1" ht="27" customHeight="1">
      <c r="A55" s="133">
        <v>49</v>
      </c>
      <c r="B55" s="144" t="s">
        <v>210</v>
      </c>
      <c r="C55" s="163">
        <v>0</v>
      </c>
      <c r="D55" s="179">
        <v>0</v>
      </c>
      <c r="E55" s="193">
        <v>5</v>
      </c>
      <c r="F55" s="209">
        <v>5</v>
      </c>
      <c r="G55" s="224">
        <v>1</v>
      </c>
      <c r="H55" s="235" t="s">
        <v>134</v>
      </c>
      <c r="I55" s="246">
        <v>14</v>
      </c>
      <c r="J55" s="256" t="s">
        <v>133</v>
      </c>
      <c r="K55" s="246">
        <v>4</v>
      </c>
      <c r="L55" s="264" t="s">
        <v>133</v>
      </c>
      <c r="M55" s="275">
        <v>1</v>
      </c>
      <c r="N55" s="242" t="s">
        <v>134</v>
      </c>
      <c r="O55" s="246">
        <v>8</v>
      </c>
      <c r="P55" s="246" t="s">
        <v>133</v>
      </c>
      <c r="Q55" s="246">
        <v>3</v>
      </c>
      <c r="R55" s="246" t="s">
        <v>133</v>
      </c>
      <c r="S55" s="275">
        <v>25</v>
      </c>
      <c r="T55" s="224">
        <v>481</v>
      </c>
      <c r="U55" s="301"/>
      <c r="V55" s="315" t="s">
        <v>5</v>
      </c>
      <c r="W55" s="321" t="s">
        <v>65</v>
      </c>
    </row>
    <row r="56" spans="1:23" s="120" customFormat="1" ht="27" customHeight="1">
      <c r="A56" s="135">
        <v>50</v>
      </c>
      <c r="B56" s="148" t="s">
        <v>211</v>
      </c>
      <c r="C56" s="168">
        <v>1</v>
      </c>
      <c r="D56" s="184">
        <v>0</v>
      </c>
      <c r="E56" s="200">
        <v>4</v>
      </c>
      <c r="F56" s="214">
        <v>5</v>
      </c>
      <c r="G56" s="229">
        <v>1</v>
      </c>
      <c r="H56" s="238" t="s">
        <v>147</v>
      </c>
      <c r="I56" s="250">
        <v>33</v>
      </c>
      <c r="J56" s="259" t="s">
        <v>133</v>
      </c>
      <c r="K56" s="250">
        <v>4</v>
      </c>
      <c r="L56" s="267"/>
      <c r="M56" s="279"/>
      <c r="N56" s="286" t="s">
        <v>134</v>
      </c>
      <c r="O56" s="250">
        <v>17</v>
      </c>
      <c r="P56" s="250" t="s">
        <v>133</v>
      </c>
      <c r="Q56" s="250">
        <v>8</v>
      </c>
      <c r="R56" s="250"/>
      <c r="S56" s="279"/>
      <c r="T56" s="229">
        <v>996</v>
      </c>
      <c r="U56" s="304"/>
      <c r="V56" s="317" t="s">
        <v>151</v>
      </c>
      <c r="W56" s="321" t="s">
        <v>49</v>
      </c>
    </row>
    <row r="57" spans="1:23" s="120" customFormat="1" ht="57" hidden="1" customHeight="1">
      <c r="A57" s="136"/>
      <c r="B57" s="149" t="s">
        <v>212</v>
      </c>
      <c r="C57" s="169">
        <f>SUM(C5:C56)</f>
        <v>115</v>
      </c>
      <c r="D57" s="185">
        <f>SUM(D5:D56)</f>
        <v>55</v>
      </c>
      <c r="E57" s="201">
        <f>SUM(E5:E56)</f>
        <v>216</v>
      </c>
      <c r="F57" s="215">
        <f>SUM(F5:F56)</f>
        <v>385</v>
      </c>
      <c r="G57" s="215">
        <f>SUM(G5:G56)</f>
        <v>159</v>
      </c>
      <c r="H57" s="239"/>
      <c r="I57" s="251"/>
      <c r="J57" s="260"/>
      <c r="K57" s="251"/>
      <c r="L57" s="268"/>
      <c r="M57" s="280"/>
      <c r="N57" s="287"/>
      <c r="O57" s="290"/>
      <c r="P57" s="290"/>
      <c r="Q57" s="290"/>
      <c r="R57" s="290"/>
      <c r="S57" s="294"/>
      <c r="T57" s="215"/>
      <c r="U57" s="305"/>
      <c r="V57" s="318"/>
      <c r="W57" s="323"/>
    </row>
    <row r="58" spans="1:23" s="120" customFormat="1" ht="57" customHeight="1">
      <c r="A58" s="137"/>
      <c r="B58" s="150"/>
      <c r="C58" s="170"/>
      <c r="D58" s="170"/>
      <c r="E58" s="170"/>
      <c r="F58" s="170"/>
      <c r="G58" s="170"/>
      <c r="H58" s="240"/>
      <c r="I58" s="240"/>
      <c r="J58" s="170"/>
      <c r="K58" s="240"/>
      <c r="L58" s="269"/>
      <c r="M58" s="240"/>
      <c r="N58" s="288"/>
      <c r="O58" s="288"/>
      <c r="P58" s="288"/>
      <c r="Q58" s="288"/>
      <c r="R58" s="288"/>
      <c r="S58" s="288"/>
      <c r="T58" s="170"/>
      <c r="U58" s="240"/>
      <c r="V58" s="319"/>
      <c r="W58" s="119"/>
    </row>
    <row r="59" spans="1:23" s="123" customFormat="1" ht="45.75" customHeight="1">
      <c r="A59" s="138"/>
      <c r="B59" s="151" t="s">
        <v>198</v>
      </c>
      <c r="H59" s="241"/>
      <c r="I59" s="252"/>
      <c r="J59" s="261"/>
      <c r="K59" s="252"/>
      <c r="L59" s="270"/>
      <c r="M59" s="252"/>
      <c r="N59" s="138"/>
      <c r="O59" s="252"/>
      <c r="P59" s="252"/>
      <c r="Q59" s="252"/>
      <c r="R59" s="252"/>
      <c r="S59" s="252"/>
      <c r="U59" s="306"/>
      <c r="W59" s="324"/>
    </row>
    <row r="60" spans="1:23" s="123" customFormat="1" ht="18" customHeight="1">
      <c r="A60" s="125"/>
      <c r="B60" s="140" t="s">
        <v>246</v>
      </c>
      <c r="C60" s="158" t="s">
        <v>119</v>
      </c>
      <c r="D60" s="158"/>
      <c r="E60" s="158"/>
      <c r="F60" s="158"/>
      <c r="G60" s="219"/>
      <c r="H60" s="232" t="s">
        <v>121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71"/>
      <c r="W60" s="324"/>
    </row>
    <row r="61" spans="1:23" s="120" customFormat="1" ht="30" customHeight="1">
      <c r="A61" s="126"/>
      <c r="B61" s="141"/>
      <c r="C61" s="159" t="s">
        <v>122</v>
      </c>
      <c r="D61" s="175" t="s">
        <v>102</v>
      </c>
      <c r="E61" s="189" t="s">
        <v>124</v>
      </c>
      <c r="F61" s="205" t="s">
        <v>95</v>
      </c>
      <c r="G61" s="220" t="s">
        <v>126</v>
      </c>
      <c r="H61" s="232" t="s">
        <v>13</v>
      </c>
      <c r="I61" s="243"/>
      <c r="J61" s="243"/>
      <c r="K61" s="243"/>
      <c r="L61" s="243"/>
      <c r="M61" s="271"/>
      <c r="N61" s="232" t="s">
        <v>127</v>
      </c>
      <c r="O61" s="243"/>
      <c r="P61" s="243"/>
      <c r="Q61" s="243"/>
      <c r="R61" s="243"/>
      <c r="S61" s="271"/>
      <c r="T61" s="295" t="s">
        <v>128</v>
      </c>
      <c r="U61" s="295" t="s">
        <v>85</v>
      </c>
      <c r="V61" s="307" t="s">
        <v>129</v>
      </c>
      <c r="W61" s="321"/>
    </row>
    <row r="62" spans="1:23" s="120" customFormat="1" ht="27" customHeight="1">
      <c r="A62" s="139">
        <v>1</v>
      </c>
      <c r="B62" s="152" t="s">
        <v>142</v>
      </c>
      <c r="C62" s="171">
        <v>0</v>
      </c>
      <c r="D62" s="186">
        <v>2</v>
      </c>
      <c r="E62" s="202">
        <v>2</v>
      </c>
      <c r="F62" s="216">
        <v>4</v>
      </c>
      <c r="G62" s="230">
        <v>0</v>
      </c>
      <c r="H62" s="233"/>
      <c r="I62" s="244"/>
      <c r="J62" s="262"/>
      <c r="K62" s="244"/>
      <c r="L62" s="253"/>
      <c r="M62" s="272"/>
      <c r="N62" s="281" t="s">
        <v>134</v>
      </c>
      <c r="O62" s="291">
        <v>4</v>
      </c>
      <c r="P62" s="244" t="s">
        <v>133</v>
      </c>
      <c r="Q62" s="244">
        <v>5</v>
      </c>
      <c r="R62" s="244" t="s">
        <v>133</v>
      </c>
      <c r="S62" s="272">
        <v>1</v>
      </c>
      <c r="T62" s="230">
        <v>116</v>
      </c>
      <c r="U62" s="299"/>
      <c r="V62" s="308" t="s">
        <v>156</v>
      </c>
      <c r="W62" s="321" t="s">
        <v>66</v>
      </c>
    </row>
    <row r="63" spans="1:23" s="120" customFormat="1" ht="27" customHeight="1">
      <c r="A63" s="133">
        <v>2</v>
      </c>
      <c r="B63" s="147" t="s">
        <v>190</v>
      </c>
      <c r="C63" s="163">
        <v>0</v>
      </c>
      <c r="D63" s="179">
        <v>2</v>
      </c>
      <c r="E63" s="193">
        <v>2</v>
      </c>
      <c r="F63" s="209">
        <v>4</v>
      </c>
      <c r="G63" s="224">
        <v>0</v>
      </c>
      <c r="H63" s="235" t="s">
        <v>147</v>
      </c>
      <c r="I63" s="246">
        <v>57</v>
      </c>
      <c r="J63" s="256" t="s">
        <v>133</v>
      </c>
      <c r="K63" s="246">
        <v>5</v>
      </c>
      <c r="L63" s="264" t="s">
        <v>133</v>
      </c>
      <c r="M63" s="275">
        <v>15</v>
      </c>
      <c r="N63" s="242" t="s">
        <v>213</v>
      </c>
      <c r="O63" s="289">
        <v>4</v>
      </c>
      <c r="P63" s="246" t="s">
        <v>133</v>
      </c>
      <c r="Q63" s="246">
        <v>3</v>
      </c>
      <c r="R63" s="246" t="s">
        <v>133</v>
      </c>
      <c r="S63" s="275">
        <v>23</v>
      </c>
      <c r="T63" s="297">
        <v>62.7</v>
      </c>
      <c r="U63" s="301"/>
      <c r="V63" s="312" t="s">
        <v>156</v>
      </c>
      <c r="W63" s="321" t="s">
        <v>66</v>
      </c>
    </row>
    <row r="64" spans="1:23" s="120" customFormat="1" ht="27" customHeight="1">
      <c r="A64" s="133">
        <v>3</v>
      </c>
      <c r="B64" s="153" t="s">
        <v>214</v>
      </c>
      <c r="C64" s="163">
        <v>0</v>
      </c>
      <c r="D64" s="179">
        <v>4</v>
      </c>
      <c r="E64" s="193">
        <v>5</v>
      </c>
      <c r="F64" s="209">
        <v>9</v>
      </c>
      <c r="G64" s="224">
        <v>1</v>
      </c>
      <c r="H64" s="235" t="s">
        <v>134</v>
      </c>
      <c r="I64" s="246">
        <v>8</v>
      </c>
      <c r="J64" s="256" t="s">
        <v>133</v>
      </c>
      <c r="K64" s="246">
        <v>7</v>
      </c>
      <c r="L64" s="264" t="s">
        <v>133</v>
      </c>
      <c r="M64" s="275">
        <v>1</v>
      </c>
      <c r="N64" s="242" t="s">
        <v>134</v>
      </c>
      <c r="O64" s="289">
        <v>7</v>
      </c>
      <c r="P64" s="246" t="s">
        <v>133</v>
      </c>
      <c r="Q64" s="246">
        <v>6</v>
      </c>
      <c r="R64" s="246" t="s">
        <v>133</v>
      </c>
      <c r="S64" s="275">
        <v>29</v>
      </c>
      <c r="T64" s="224">
        <v>213</v>
      </c>
      <c r="U64" s="301"/>
      <c r="V64" s="312" t="s">
        <v>158</v>
      </c>
      <c r="W64" s="321" t="s">
        <v>43</v>
      </c>
    </row>
    <row r="65" spans="1:23" s="120" customFormat="1" ht="27" customHeight="1">
      <c r="A65" s="133">
        <v>4</v>
      </c>
      <c r="B65" s="153" t="s">
        <v>38</v>
      </c>
      <c r="C65" s="163">
        <v>0</v>
      </c>
      <c r="D65" s="179">
        <v>1</v>
      </c>
      <c r="E65" s="193">
        <v>1</v>
      </c>
      <c r="F65" s="209">
        <v>2</v>
      </c>
      <c r="G65" s="224">
        <v>0</v>
      </c>
      <c r="H65" s="235" t="s">
        <v>147</v>
      </c>
      <c r="I65" s="246">
        <v>30</v>
      </c>
      <c r="J65" s="256"/>
      <c r="K65" s="246"/>
      <c r="L65" s="264"/>
      <c r="M65" s="275"/>
      <c r="N65" s="242" t="s">
        <v>143</v>
      </c>
      <c r="O65" s="289">
        <v>25</v>
      </c>
      <c r="P65" s="246" t="s">
        <v>215</v>
      </c>
      <c r="Q65" s="246">
        <v>9</v>
      </c>
      <c r="R65" s="246" t="s">
        <v>215</v>
      </c>
      <c r="S65" s="275">
        <v>1</v>
      </c>
      <c r="T65" s="224">
        <v>541</v>
      </c>
      <c r="U65" s="301"/>
      <c r="V65" s="312"/>
      <c r="W65" s="321" t="s">
        <v>101</v>
      </c>
    </row>
    <row r="66" spans="1:23" s="120" customFormat="1" ht="27" customHeight="1">
      <c r="A66" s="133">
        <v>5</v>
      </c>
      <c r="B66" s="153" t="s">
        <v>216</v>
      </c>
      <c r="C66" s="163">
        <v>0</v>
      </c>
      <c r="D66" s="179">
        <v>0</v>
      </c>
      <c r="E66" s="193">
        <v>1</v>
      </c>
      <c r="F66" s="209">
        <v>1</v>
      </c>
      <c r="G66" s="224">
        <v>0</v>
      </c>
      <c r="H66" s="235" t="s">
        <v>209</v>
      </c>
      <c r="I66" s="246">
        <v>30</v>
      </c>
      <c r="J66" s="256"/>
      <c r="K66" s="246"/>
      <c r="L66" s="264"/>
      <c r="M66" s="275"/>
      <c r="N66" s="242" t="s">
        <v>213</v>
      </c>
      <c r="O66" s="289">
        <v>2</v>
      </c>
      <c r="P66" s="246" t="s">
        <v>133</v>
      </c>
      <c r="Q66" s="246">
        <v>2</v>
      </c>
      <c r="R66" s="246" t="s">
        <v>133</v>
      </c>
      <c r="S66" s="275">
        <v>10</v>
      </c>
      <c r="T66" s="224">
        <v>1116</v>
      </c>
      <c r="U66" s="301"/>
      <c r="V66" s="312"/>
      <c r="W66" s="321" t="s">
        <v>101</v>
      </c>
    </row>
    <row r="67" spans="1:23" s="120" customFormat="1" ht="27" customHeight="1">
      <c r="A67" s="133">
        <v>6</v>
      </c>
      <c r="B67" s="153" t="s">
        <v>217</v>
      </c>
      <c r="C67" s="163">
        <v>1</v>
      </c>
      <c r="D67" s="179">
        <v>0</v>
      </c>
      <c r="E67" s="193">
        <v>1</v>
      </c>
      <c r="F67" s="209">
        <v>2</v>
      </c>
      <c r="G67" s="224">
        <v>0</v>
      </c>
      <c r="H67" s="235" t="s">
        <v>147</v>
      </c>
      <c r="I67" s="246">
        <v>30</v>
      </c>
      <c r="J67" s="256"/>
      <c r="K67" s="246"/>
      <c r="L67" s="264"/>
      <c r="M67" s="275"/>
      <c r="N67" s="242" t="s">
        <v>147</v>
      </c>
      <c r="O67" s="289">
        <v>56</v>
      </c>
      <c r="P67" s="246" t="s">
        <v>133</v>
      </c>
      <c r="Q67" s="246">
        <v>6</v>
      </c>
      <c r="R67" s="246" t="s">
        <v>133</v>
      </c>
      <c r="S67" s="275">
        <v>15</v>
      </c>
      <c r="T67" s="224">
        <v>1473</v>
      </c>
      <c r="U67" s="301"/>
      <c r="V67" s="312"/>
      <c r="W67" s="321" t="s">
        <v>101</v>
      </c>
    </row>
    <row r="68" spans="1:23" s="120" customFormat="1" ht="27" customHeight="1">
      <c r="A68" s="133">
        <v>7</v>
      </c>
      <c r="B68" s="154" t="s">
        <v>61</v>
      </c>
      <c r="C68" s="163">
        <v>0</v>
      </c>
      <c r="D68" s="179">
        <v>3</v>
      </c>
      <c r="E68" s="193">
        <v>2</v>
      </c>
      <c r="F68" s="209">
        <v>5</v>
      </c>
      <c r="G68" s="224">
        <v>1</v>
      </c>
      <c r="H68" s="235" t="s">
        <v>134</v>
      </c>
      <c r="I68" s="246">
        <v>8</v>
      </c>
      <c r="J68" s="256" t="s">
        <v>133</v>
      </c>
      <c r="K68" s="246">
        <v>4</v>
      </c>
      <c r="L68" s="264" t="s">
        <v>133</v>
      </c>
      <c r="M68" s="275">
        <v>1</v>
      </c>
      <c r="N68" s="242" t="s">
        <v>134</v>
      </c>
      <c r="O68" s="289">
        <v>7</v>
      </c>
      <c r="P68" s="246" t="s">
        <v>133</v>
      </c>
      <c r="Q68" s="246">
        <v>4</v>
      </c>
      <c r="R68" s="246" t="s">
        <v>133</v>
      </c>
      <c r="S68" s="275">
        <v>28</v>
      </c>
      <c r="T68" s="224">
        <v>75</v>
      </c>
      <c r="U68" s="301"/>
      <c r="V68" s="312" t="s">
        <v>249</v>
      </c>
      <c r="W68" s="321" t="s">
        <v>84</v>
      </c>
    </row>
    <row r="69" spans="1:23" s="120" customFormat="1" ht="27" customHeight="1">
      <c r="A69" s="133">
        <v>8</v>
      </c>
      <c r="B69" s="154" t="s">
        <v>96</v>
      </c>
      <c r="C69" s="163">
        <v>0</v>
      </c>
      <c r="D69" s="179">
        <v>2</v>
      </c>
      <c r="E69" s="193">
        <v>3</v>
      </c>
      <c r="F69" s="209">
        <v>5</v>
      </c>
      <c r="G69" s="224">
        <v>1</v>
      </c>
      <c r="H69" s="235" t="s">
        <v>147</v>
      </c>
      <c r="I69" s="246">
        <v>60</v>
      </c>
      <c r="J69" s="256" t="s">
        <v>133</v>
      </c>
      <c r="K69" s="246">
        <v>7</v>
      </c>
      <c r="L69" s="264"/>
      <c r="M69" s="275"/>
      <c r="N69" s="242" t="s">
        <v>147</v>
      </c>
      <c r="O69" s="289">
        <v>60</v>
      </c>
      <c r="P69" s="246" t="s">
        <v>133</v>
      </c>
      <c r="Q69" s="246">
        <v>7</v>
      </c>
      <c r="R69" s="246"/>
      <c r="S69" s="275"/>
      <c r="T69" s="224">
        <v>79</v>
      </c>
      <c r="U69" s="301" t="s">
        <v>93</v>
      </c>
      <c r="V69" s="312" t="s">
        <v>249</v>
      </c>
      <c r="W69" s="321" t="s">
        <v>84</v>
      </c>
    </row>
    <row r="70" spans="1:23" s="120" customFormat="1" ht="27" customHeight="1">
      <c r="A70" s="133">
        <v>9</v>
      </c>
      <c r="B70" s="147" t="s">
        <v>218</v>
      </c>
      <c r="C70" s="163">
        <v>0</v>
      </c>
      <c r="D70" s="179">
        <v>0</v>
      </c>
      <c r="E70" s="193">
        <v>3</v>
      </c>
      <c r="F70" s="209">
        <v>3</v>
      </c>
      <c r="G70" s="224">
        <v>0</v>
      </c>
      <c r="H70" s="235" t="s">
        <v>219</v>
      </c>
      <c r="I70" s="246">
        <v>52</v>
      </c>
      <c r="J70" s="256" t="s">
        <v>133</v>
      </c>
      <c r="K70" s="246">
        <v>7</v>
      </c>
      <c r="L70" s="264" t="s">
        <v>133</v>
      </c>
      <c r="M70" s="275">
        <v>13</v>
      </c>
      <c r="N70" s="242" t="s">
        <v>219</v>
      </c>
      <c r="O70" s="289">
        <v>52</v>
      </c>
      <c r="P70" s="246" t="s">
        <v>133</v>
      </c>
      <c r="Q70" s="246">
        <v>8</v>
      </c>
      <c r="R70" s="246" t="s">
        <v>133</v>
      </c>
      <c r="S70" s="275">
        <v>31</v>
      </c>
      <c r="T70" s="224">
        <v>125</v>
      </c>
      <c r="U70" s="301"/>
      <c r="V70" s="312" t="s">
        <v>220</v>
      </c>
      <c r="W70" s="321" t="s">
        <v>52</v>
      </c>
    </row>
    <row r="71" spans="1:23" s="122" customFormat="1" ht="27" customHeight="1">
      <c r="A71" s="134">
        <v>10</v>
      </c>
      <c r="B71" s="155" t="s">
        <v>79</v>
      </c>
      <c r="C71" s="166">
        <v>0</v>
      </c>
      <c r="D71" s="182">
        <v>2</v>
      </c>
      <c r="E71" s="197">
        <v>3</v>
      </c>
      <c r="F71" s="212">
        <v>5</v>
      </c>
      <c r="G71" s="227">
        <v>2</v>
      </c>
      <c r="H71" s="237" t="s">
        <v>147</v>
      </c>
      <c r="I71" s="248">
        <v>33</v>
      </c>
      <c r="J71" s="249" t="s">
        <v>133</v>
      </c>
      <c r="K71" s="248">
        <v>4</v>
      </c>
      <c r="L71" s="266" t="s">
        <v>133</v>
      </c>
      <c r="M71" s="277">
        <v>1</v>
      </c>
      <c r="N71" s="285" t="s">
        <v>213</v>
      </c>
      <c r="O71" s="292">
        <v>2</v>
      </c>
      <c r="P71" s="248" t="s">
        <v>133</v>
      </c>
      <c r="Q71" s="248">
        <v>10</v>
      </c>
      <c r="R71" s="248" t="s">
        <v>133</v>
      </c>
      <c r="S71" s="277">
        <v>30</v>
      </c>
      <c r="T71" s="227">
        <v>203</v>
      </c>
      <c r="U71" s="303"/>
      <c r="V71" s="314" t="s">
        <v>158</v>
      </c>
      <c r="W71" s="322" t="s">
        <v>51</v>
      </c>
    </row>
    <row r="72" spans="1:23" s="122" customFormat="1" ht="27" customHeight="1">
      <c r="A72" s="134">
        <v>11</v>
      </c>
      <c r="B72" s="155" t="s">
        <v>162</v>
      </c>
      <c r="C72" s="166">
        <v>0</v>
      </c>
      <c r="D72" s="182">
        <v>5</v>
      </c>
      <c r="E72" s="197">
        <v>3</v>
      </c>
      <c r="F72" s="212">
        <v>8</v>
      </c>
      <c r="G72" s="227">
        <v>0</v>
      </c>
      <c r="H72" s="237"/>
      <c r="I72" s="248"/>
      <c r="J72" s="249"/>
      <c r="K72" s="248"/>
      <c r="L72" s="266"/>
      <c r="M72" s="277"/>
      <c r="N72" s="285" t="s">
        <v>147</v>
      </c>
      <c r="O72" s="292">
        <v>51</v>
      </c>
      <c r="P72" s="248" t="s">
        <v>133</v>
      </c>
      <c r="Q72" s="248">
        <v>11</v>
      </c>
      <c r="R72" s="248" t="s">
        <v>133</v>
      </c>
      <c r="S72" s="277">
        <v>3</v>
      </c>
      <c r="T72" s="227">
        <v>96</v>
      </c>
      <c r="U72" s="303"/>
      <c r="V72" s="314" t="s">
        <v>245</v>
      </c>
      <c r="W72" s="322" t="s">
        <v>106</v>
      </c>
    </row>
    <row r="73" spans="1:23" s="122" customFormat="1" ht="27" customHeight="1">
      <c r="A73" s="134">
        <v>12</v>
      </c>
      <c r="B73" s="155" t="s">
        <v>221</v>
      </c>
      <c r="C73" s="166">
        <v>0</v>
      </c>
      <c r="D73" s="182">
        <v>3</v>
      </c>
      <c r="E73" s="197">
        <v>1</v>
      </c>
      <c r="F73" s="212">
        <v>4</v>
      </c>
      <c r="G73" s="227">
        <v>0</v>
      </c>
      <c r="H73" s="237" t="s">
        <v>147</v>
      </c>
      <c r="I73" s="248">
        <v>44</v>
      </c>
      <c r="J73" s="249" t="s">
        <v>133</v>
      </c>
      <c r="K73" s="248">
        <v>11</v>
      </c>
      <c r="L73" s="266"/>
      <c r="M73" s="277"/>
      <c r="N73" s="285" t="s">
        <v>147</v>
      </c>
      <c r="O73" s="292">
        <v>44</v>
      </c>
      <c r="P73" s="248" t="s">
        <v>133</v>
      </c>
      <c r="Q73" s="248">
        <v>7</v>
      </c>
      <c r="R73" s="248"/>
      <c r="S73" s="277"/>
      <c r="T73" s="298" t="s">
        <v>182</v>
      </c>
      <c r="U73" s="303"/>
      <c r="V73" s="314"/>
      <c r="W73" s="322" t="s">
        <v>109</v>
      </c>
    </row>
    <row r="74" spans="1:23" s="122" customFormat="1" ht="27" customHeight="1">
      <c r="A74" s="134">
        <v>13</v>
      </c>
      <c r="B74" s="156" t="s">
        <v>132</v>
      </c>
      <c r="C74" s="166">
        <v>0</v>
      </c>
      <c r="D74" s="182">
        <v>4</v>
      </c>
      <c r="E74" s="197">
        <v>1</v>
      </c>
      <c r="F74" s="212">
        <v>5</v>
      </c>
      <c r="G74" s="227">
        <v>0</v>
      </c>
      <c r="H74" s="237"/>
      <c r="I74" s="248"/>
      <c r="J74" s="249"/>
      <c r="K74" s="248"/>
      <c r="L74" s="266"/>
      <c r="M74" s="277"/>
      <c r="N74" s="285" t="s">
        <v>147</v>
      </c>
      <c r="O74" s="292">
        <v>59</v>
      </c>
      <c r="P74" s="248" t="s">
        <v>133</v>
      </c>
      <c r="Q74" s="248">
        <v>9</v>
      </c>
      <c r="R74" s="248" t="s">
        <v>133</v>
      </c>
      <c r="S74" s="277">
        <v>29</v>
      </c>
      <c r="T74" s="227">
        <v>96</v>
      </c>
      <c r="U74" s="303"/>
      <c r="V74" s="314" t="s">
        <v>139</v>
      </c>
      <c r="W74" s="322" t="s">
        <v>30</v>
      </c>
    </row>
    <row r="75" spans="1:23" s="122" customFormat="1" ht="27" customHeight="1">
      <c r="A75" s="134">
        <v>14</v>
      </c>
      <c r="B75" s="156" t="s">
        <v>222</v>
      </c>
      <c r="C75" s="166">
        <v>0</v>
      </c>
      <c r="D75" s="182">
        <v>4</v>
      </c>
      <c r="E75" s="197">
        <v>1</v>
      </c>
      <c r="F75" s="212">
        <v>5</v>
      </c>
      <c r="G75" s="227">
        <v>0</v>
      </c>
      <c r="H75" s="237" t="s">
        <v>147</v>
      </c>
      <c r="I75" s="248">
        <v>50</v>
      </c>
      <c r="J75" s="249" t="s">
        <v>133</v>
      </c>
      <c r="K75" s="248">
        <v>11</v>
      </c>
      <c r="L75" s="266" t="s">
        <v>133</v>
      </c>
      <c r="M75" s="277">
        <v>1</v>
      </c>
      <c r="N75" s="285" t="s">
        <v>134</v>
      </c>
      <c r="O75" s="292">
        <v>15</v>
      </c>
      <c r="P75" s="248" t="s">
        <v>133</v>
      </c>
      <c r="Q75" s="248">
        <v>4</v>
      </c>
      <c r="R75" s="248" t="s">
        <v>133</v>
      </c>
      <c r="S75" s="277">
        <v>21</v>
      </c>
      <c r="T75" s="227">
        <v>437</v>
      </c>
      <c r="U75" s="303"/>
      <c r="V75" s="314" t="s">
        <v>139</v>
      </c>
      <c r="W75" s="322" t="s">
        <v>30</v>
      </c>
    </row>
    <row r="76" spans="1:23" s="122" customFormat="1" ht="27" customHeight="1">
      <c r="A76" s="134">
        <v>15</v>
      </c>
      <c r="B76" s="156" t="s">
        <v>178</v>
      </c>
      <c r="C76" s="166">
        <v>0</v>
      </c>
      <c r="D76" s="182">
        <v>4</v>
      </c>
      <c r="E76" s="197">
        <v>2</v>
      </c>
      <c r="F76" s="212">
        <v>6</v>
      </c>
      <c r="G76" s="227">
        <v>0</v>
      </c>
      <c r="H76" s="237"/>
      <c r="I76" s="248"/>
      <c r="J76" s="249"/>
      <c r="K76" s="248"/>
      <c r="L76" s="266"/>
      <c r="M76" s="277"/>
      <c r="N76" s="285" t="s">
        <v>134</v>
      </c>
      <c r="O76" s="292">
        <v>3</v>
      </c>
      <c r="P76" s="248" t="s">
        <v>133</v>
      </c>
      <c r="Q76" s="248">
        <v>3</v>
      </c>
      <c r="R76" s="248" t="s">
        <v>133</v>
      </c>
      <c r="S76" s="277">
        <v>31</v>
      </c>
      <c r="T76" s="227"/>
      <c r="U76" s="303"/>
      <c r="V76" s="314" t="s">
        <v>139</v>
      </c>
      <c r="W76" s="322" t="s">
        <v>30</v>
      </c>
    </row>
    <row r="77" spans="1:23" s="122" customFormat="1" ht="27" customHeight="1">
      <c r="A77" s="134">
        <v>16</v>
      </c>
      <c r="B77" s="156" t="s">
        <v>223</v>
      </c>
      <c r="C77" s="166">
        <v>0</v>
      </c>
      <c r="D77" s="182">
        <v>1</v>
      </c>
      <c r="E77" s="197">
        <v>3</v>
      </c>
      <c r="F77" s="212">
        <v>4</v>
      </c>
      <c r="G77" s="227">
        <v>2</v>
      </c>
      <c r="H77" s="237" t="s">
        <v>134</v>
      </c>
      <c r="I77" s="248">
        <v>13</v>
      </c>
      <c r="J77" s="249" t="s">
        <v>133</v>
      </c>
      <c r="K77" s="248">
        <v>4</v>
      </c>
      <c r="L77" s="266" t="s">
        <v>133</v>
      </c>
      <c r="M77" s="277">
        <v>1</v>
      </c>
      <c r="N77" s="285" t="s">
        <v>134</v>
      </c>
      <c r="O77" s="292">
        <v>13</v>
      </c>
      <c r="P77" s="248" t="s">
        <v>133</v>
      </c>
      <c r="Q77" s="248">
        <v>3</v>
      </c>
      <c r="R77" s="248"/>
      <c r="S77" s="277"/>
      <c r="T77" s="227">
        <v>525</v>
      </c>
      <c r="U77" s="303"/>
      <c r="V77" s="314" t="s">
        <v>139</v>
      </c>
      <c r="W77" s="322" t="s">
        <v>30</v>
      </c>
    </row>
    <row r="78" spans="1:23" s="122" customFormat="1" ht="27" customHeight="1">
      <c r="A78" s="134">
        <v>17</v>
      </c>
      <c r="B78" s="156" t="s">
        <v>16</v>
      </c>
      <c r="C78" s="166">
        <v>0</v>
      </c>
      <c r="D78" s="182">
        <v>3</v>
      </c>
      <c r="E78" s="197">
        <v>2</v>
      </c>
      <c r="F78" s="212">
        <v>5</v>
      </c>
      <c r="G78" s="227">
        <v>0</v>
      </c>
      <c r="H78" s="237"/>
      <c r="I78" s="248"/>
      <c r="J78" s="249"/>
      <c r="K78" s="248"/>
      <c r="L78" s="266"/>
      <c r="M78" s="277"/>
      <c r="N78" s="285" t="s">
        <v>134</v>
      </c>
      <c r="O78" s="292">
        <v>7</v>
      </c>
      <c r="P78" s="248" t="s">
        <v>133</v>
      </c>
      <c r="Q78" s="248">
        <v>9</v>
      </c>
      <c r="R78" s="248"/>
      <c r="S78" s="277"/>
      <c r="T78" s="227">
        <v>79</v>
      </c>
      <c r="U78" s="303"/>
      <c r="V78" s="314" t="s">
        <v>139</v>
      </c>
      <c r="W78" s="322" t="s">
        <v>30</v>
      </c>
    </row>
    <row r="79" spans="1:23" s="122" customFormat="1" ht="27" customHeight="1">
      <c r="A79" s="134">
        <v>18</v>
      </c>
      <c r="B79" s="156" t="s">
        <v>55</v>
      </c>
      <c r="C79" s="172">
        <v>0</v>
      </c>
      <c r="D79" s="187">
        <v>3</v>
      </c>
      <c r="E79" s="203">
        <v>0</v>
      </c>
      <c r="F79" s="217">
        <v>3</v>
      </c>
      <c r="G79" s="231">
        <v>0</v>
      </c>
      <c r="H79" s="237" t="s">
        <v>6</v>
      </c>
      <c r="I79" s="248">
        <v>3</v>
      </c>
      <c r="J79" s="263" t="s">
        <v>133</v>
      </c>
      <c r="K79" s="248">
        <v>4</v>
      </c>
      <c r="L79" s="266" t="s">
        <v>133</v>
      </c>
      <c r="M79" s="277">
        <v>1</v>
      </c>
      <c r="N79" s="285" t="s">
        <v>219</v>
      </c>
      <c r="O79" s="292">
        <v>50</v>
      </c>
      <c r="P79" s="248" t="s">
        <v>133</v>
      </c>
      <c r="Q79" s="248">
        <v>4</v>
      </c>
      <c r="R79" s="248" t="s">
        <v>133</v>
      </c>
      <c r="S79" s="277">
        <v>11</v>
      </c>
      <c r="T79" s="231">
        <v>937</v>
      </c>
      <c r="U79" s="303"/>
      <c r="V79" s="314" t="s">
        <v>248</v>
      </c>
      <c r="W79" s="322" t="s">
        <v>83</v>
      </c>
    </row>
    <row r="80" spans="1:23" s="120" customFormat="1" ht="27" customHeight="1">
      <c r="A80" s="133">
        <v>19</v>
      </c>
      <c r="B80" s="144" t="s">
        <v>42</v>
      </c>
      <c r="C80" s="166">
        <v>0</v>
      </c>
      <c r="D80" s="182">
        <v>1</v>
      </c>
      <c r="E80" s="197">
        <v>1</v>
      </c>
      <c r="F80" s="212">
        <v>2</v>
      </c>
      <c r="G80" s="224">
        <v>0</v>
      </c>
      <c r="H80" s="235" t="s">
        <v>134</v>
      </c>
      <c r="I80" s="246">
        <v>26</v>
      </c>
      <c r="J80" s="256" t="s">
        <v>133</v>
      </c>
      <c r="K80" s="246">
        <v>4</v>
      </c>
      <c r="L80" s="264" t="s">
        <v>133</v>
      </c>
      <c r="M80" s="275">
        <v>1</v>
      </c>
      <c r="N80" s="242" t="s">
        <v>134</v>
      </c>
      <c r="O80" s="246">
        <v>26</v>
      </c>
      <c r="P80" s="246" t="s">
        <v>133</v>
      </c>
      <c r="Q80" s="246">
        <v>4</v>
      </c>
      <c r="R80" s="246" t="s">
        <v>133</v>
      </c>
      <c r="S80" s="275">
        <v>1</v>
      </c>
      <c r="T80" s="224">
        <v>71</v>
      </c>
      <c r="U80" s="301"/>
      <c r="V80" s="312" t="s">
        <v>41</v>
      </c>
      <c r="W80" s="321" t="s">
        <v>90</v>
      </c>
    </row>
    <row r="81" spans="1:23" s="120" customFormat="1" ht="27" customHeight="1">
      <c r="A81" s="133">
        <v>20</v>
      </c>
      <c r="B81" s="144" t="s">
        <v>243</v>
      </c>
      <c r="C81" s="166">
        <v>0</v>
      </c>
      <c r="D81" s="182">
        <v>1</v>
      </c>
      <c r="E81" s="197">
        <v>1</v>
      </c>
      <c r="F81" s="212">
        <v>2</v>
      </c>
      <c r="G81" s="224">
        <v>0</v>
      </c>
      <c r="H81" s="242" t="s">
        <v>134</v>
      </c>
      <c r="I81" s="246">
        <v>26</v>
      </c>
      <c r="J81" s="256" t="s">
        <v>133</v>
      </c>
      <c r="K81" s="246">
        <v>4</v>
      </c>
      <c r="L81" s="264" t="s">
        <v>133</v>
      </c>
      <c r="M81" s="275">
        <v>1</v>
      </c>
      <c r="N81" s="242" t="s">
        <v>147</v>
      </c>
      <c r="O81" s="246">
        <v>62</v>
      </c>
      <c r="P81" s="246" t="s">
        <v>133</v>
      </c>
      <c r="Q81" s="246">
        <v>4</v>
      </c>
      <c r="R81" s="246" t="s">
        <v>133</v>
      </c>
      <c r="S81" s="275">
        <v>2</v>
      </c>
      <c r="T81" s="224">
        <v>234</v>
      </c>
      <c r="U81" s="301"/>
      <c r="V81" s="312" t="s">
        <v>41</v>
      </c>
      <c r="W81" s="321" t="s">
        <v>90</v>
      </c>
    </row>
    <row r="82" spans="1:23" s="120" customFormat="1" ht="27" customHeight="1">
      <c r="A82" s="133">
        <v>21</v>
      </c>
      <c r="B82" s="147" t="s">
        <v>202</v>
      </c>
      <c r="C82" s="163">
        <v>0</v>
      </c>
      <c r="D82" s="179">
        <v>0</v>
      </c>
      <c r="E82" s="193">
        <v>4</v>
      </c>
      <c r="F82" s="209">
        <v>4</v>
      </c>
      <c r="G82" s="224">
        <v>1</v>
      </c>
      <c r="H82" s="235" t="s">
        <v>134</v>
      </c>
      <c r="I82" s="246">
        <v>14</v>
      </c>
      <c r="J82" s="256" t="s">
        <v>133</v>
      </c>
      <c r="K82" s="246">
        <v>4</v>
      </c>
      <c r="L82" s="264" t="s">
        <v>133</v>
      </c>
      <c r="M82" s="275">
        <v>21</v>
      </c>
      <c r="N82" s="242" t="s">
        <v>134</v>
      </c>
      <c r="O82" s="289">
        <v>14</v>
      </c>
      <c r="P82" s="246" t="s">
        <v>133</v>
      </c>
      <c r="Q82" s="246">
        <v>3</v>
      </c>
      <c r="R82" s="246" t="s">
        <v>133</v>
      </c>
      <c r="S82" s="275">
        <v>20</v>
      </c>
      <c r="T82" s="224">
        <v>714</v>
      </c>
      <c r="U82" s="301"/>
      <c r="V82" s="315" t="s">
        <v>5</v>
      </c>
      <c r="W82" s="321" t="s">
        <v>65</v>
      </c>
    </row>
    <row r="83" spans="1:23" s="120" customFormat="1" ht="27" customHeight="1">
      <c r="A83" s="135">
        <v>22</v>
      </c>
      <c r="B83" s="157" t="s">
        <v>144</v>
      </c>
      <c r="C83" s="168">
        <v>0</v>
      </c>
      <c r="D83" s="184">
        <v>1</v>
      </c>
      <c r="E83" s="200">
        <v>1</v>
      </c>
      <c r="F83" s="214">
        <v>2</v>
      </c>
      <c r="G83" s="229">
        <v>0</v>
      </c>
      <c r="H83" s="238" t="s">
        <v>219</v>
      </c>
      <c r="I83" s="250">
        <v>40</v>
      </c>
      <c r="J83" s="259" t="s">
        <v>133</v>
      </c>
      <c r="K83" s="250">
        <v>4</v>
      </c>
      <c r="L83" s="267" t="s">
        <v>133</v>
      </c>
      <c r="M83" s="279">
        <v>1</v>
      </c>
      <c r="N83" s="286" t="s">
        <v>134</v>
      </c>
      <c r="O83" s="293">
        <v>22</v>
      </c>
      <c r="P83" s="250" t="s">
        <v>133</v>
      </c>
      <c r="Q83" s="250">
        <v>4</v>
      </c>
      <c r="R83" s="250" t="s">
        <v>133</v>
      </c>
      <c r="S83" s="279">
        <v>1</v>
      </c>
      <c r="T83" s="229">
        <v>86</v>
      </c>
      <c r="U83" s="304"/>
      <c r="V83" s="317" t="s">
        <v>74</v>
      </c>
      <c r="W83" s="321" t="s">
        <v>114</v>
      </c>
    </row>
    <row r="84" spans="1:23" s="120" customFormat="1" ht="26.1" hidden="1" customHeight="1">
      <c r="A84" s="136"/>
      <c r="B84" s="149" t="s">
        <v>212</v>
      </c>
      <c r="C84" s="173">
        <f>SUM(C62:C83)</f>
        <v>1</v>
      </c>
      <c r="D84" s="188">
        <f>SUM(D62:D83)</f>
        <v>46</v>
      </c>
      <c r="E84" s="204">
        <f>SUM(E62:E83)</f>
        <v>43</v>
      </c>
      <c r="F84" s="218">
        <f>SUM(F62:F83)</f>
        <v>90</v>
      </c>
      <c r="G84" s="218">
        <f>SUM(G62:G83)</f>
        <v>8</v>
      </c>
      <c r="H84" s="239"/>
      <c r="I84" s="251"/>
      <c r="J84" s="260"/>
      <c r="K84" s="251"/>
      <c r="L84" s="268"/>
      <c r="M84" s="280"/>
      <c r="N84" s="287"/>
      <c r="O84" s="290"/>
      <c r="P84" s="290"/>
      <c r="Q84" s="290"/>
      <c r="R84" s="290"/>
      <c r="S84" s="294"/>
      <c r="T84" s="218"/>
      <c r="U84" s="305"/>
      <c r="V84" s="318"/>
      <c r="W84" s="119"/>
    </row>
    <row r="85" spans="1:23" ht="21" customHeight="1">
      <c r="C85" s="174"/>
      <c r="D85" s="174"/>
    </row>
    <row r="86" spans="1:23" ht="20.100000000000001" customHeight="1">
      <c r="W86" s="325"/>
    </row>
    <row r="87" spans="1:23" ht="21" customHeight="1">
      <c r="W87" s="326"/>
    </row>
    <row r="88" spans="1:23" ht="21" customHeight="1">
      <c r="W88" s="326"/>
    </row>
    <row r="89" spans="1:23" ht="21" customHeight="1">
      <c r="W89" s="326"/>
    </row>
    <row r="90" spans="1:23" ht="21" customHeight="1">
      <c r="W90" s="326"/>
    </row>
    <row r="91" spans="1:23" ht="21" customHeight="1">
      <c r="W91" s="326"/>
    </row>
    <row r="92" spans="1:23" ht="21" customHeight="1">
      <c r="W92" s="326"/>
    </row>
    <row r="93" spans="1:23" ht="21" customHeight="1">
      <c r="W93" s="326"/>
    </row>
    <row r="94" spans="1:23" ht="21" customHeight="1">
      <c r="W94" s="326"/>
    </row>
    <row r="95" spans="1:23" ht="21" customHeight="1">
      <c r="W95" s="326"/>
    </row>
    <row r="96" spans="1:23" ht="21" customHeight="1">
      <c r="W96" s="326"/>
    </row>
    <row r="97" ht="21" customHeight="1"/>
    <row r="98" ht="21" customHeight="1"/>
    <row r="110" ht="19.5" customHeight="1"/>
  </sheetData>
  <mergeCells count="14">
    <mergeCell ref="C3:G3"/>
    <mergeCell ref="H3:V3"/>
    <mergeCell ref="H4:M4"/>
    <mergeCell ref="N4:S4"/>
    <mergeCell ref="C60:G60"/>
    <mergeCell ref="H60:V60"/>
    <mergeCell ref="H61:M61"/>
    <mergeCell ref="N61:S61"/>
    <mergeCell ref="A3:A4"/>
    <mergeCell ref="B3:B4"/>
    <mergeCell ref="A5:A6"/>
    <mergeCell ref="A19:A20"/>
    <mergeCell ref="A60:A61"/>
    <mergeCell ref="B60:B61"/>
  </mergeCells>
  <phoneticPr fontId="20"/>
  <conditionalFormatting sqref="W35">
    <cfRule type="cellIs" dxfId="45" priority="12" stopIfTrue="1" operator="equal">
      <formula>0</formula>
    </cfRule>
  </conditionalFormatting>
  <conditionalFormatting sqref="W36">
    <cfRule type="cellIs" dxfId="44" priority="13" stopIfTrue="1" operator="equal">
      <formula>0</formula>
    </cfRule>
  </conditionalFormatting>
  <conditionalFormatting sqref="W70">
    <cfRule type="cellIs" dxfId="43" priority="1" stopIfTrue="1" operator="equal">
      <formula>0</formula>
    </cfRule>
  </conditionalFormatting>
  <conditionalFormatting sqref="W68:W69">
    <cfRule type="cellIs" dxfId="42" priority="2" stopIfTrue="1" operator="equal">
      <formula>0</formula>
    </cfRule>
  </conditionalFormatting>
  <conditionalFormatting sqref="W83">
    <cfRule type="cellIs" dxfId="41" priority="3" stopIfTrue="1" operator="equal">
      <formula>0</formula>
    </cfRule>
  </conditionalFormatting>
  <conditionalFormatting sqref="W78">
    <cfRule type="cellIs" dxfId="40" priority="4" stopIfTrue="1" operator="equal">
      <formula>0</formula>
    </cfRule>
  </conditionalFormatting>
  <conditionalFormatting sqref="W77">
    <cfRule type="cellIs" dxfId="39" priority="5" stopIfTrue="1" operator="equal">
      <formula>0</formula>
    </cfRule>
  </conditionalFormatting>
  <conditionalFormatting sqref="W76">
    <cfRule type="cellIs" dxfId="38" priority="6" stopIfTrue="1" operator="equal">
      <formula>0</formula>
    </cfRule>
  </conditionalFormatting>
  <conditionalFormatting sqref="W74">
    <cfRule type="cellIs" dxfId="37" priority="7" stopIfTrue="1" operator="equal">
      <formula>0</formula>
    </cfRule>
  </conditionalFormatting>
  <conditionalFormatting sqref="W73">
    <cfRule type="cellIs" dxfId="36" priority="8" stopIfTrue="1" operator="equal">
      <formula>0</formula>
    </cfRule>
  </conditionalFormatting>
  <conditionalFormatting sqref="W72">
    <cfRule type="cellIs" dxfId="35" priority="9" stopIfTrue="1" operator="equal">
      <formula>0</formula>
    </cfRule>
  </conditionalFormatting>
  <conditionalFormatting sqref="W71">
    <cfRule type="cellIs" dxfId="34" priority="10" stopIfTrue="1" operator="equal">
      <formula>0</formula>
    </cfRule>
  </conditionalFormatting>
  <conditionalFormatting sqref="W75">
    <cfRule type="cellIs" dxfId="33" priority="11" stopIfTrue="1" operator="equal">
      <formula>0</formula>
    </cfRule>
  </conditionalFormatting>
  <conditionalFormatting sqref="W61 W79">
    <cfRule type="cellIs" dxfId="32" priority="14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29" fitToWidth="1" fitToHeight="1" orientation="portrait" usePrinterDefaults="1" useFirstPageNumber="1" r:id="rId1"/>
  <headerFooter alignWithMargins="0">
    <oddFooter>&amp;C&amp;"ＭＳ Ｐ明朝,標準"&amp;16-&amp;P+1-</oddFooter>
  </headerFooter>
  <rowBreaks count="1" manualBreakCount="1">
    <brk id="47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W95"/>
  <sheetViews>
    <sheetView zoomScaleSheetLayoutView="100" workbookViewId="0">
      <pane xSplit="2" ySplit="4" topLeftCell="C5" activePane="bottomRight" state="frozen"/>
      <selection pane="topRight"/>
      <selection pane="bottomLeft"/>
      <selection pane="bottomRight" activeCell="B2" sqref="B2"/>
    </sheetView>
  </sheetViews>
  <sheetFormatPr defaultRowHeight="20.100000000000001" customHeight="1"/>
  <cols>
    <col min="1" max="1" width="4.25" style="112" customWidth="1"/>
    <col min="2" max="2" width="35.625" style="113" customWidth="1"/>
    <col min="3" max="3" width="19.625" style="120" customWidth="1"/>
    <col min="4" max="5" width="14.25" style="120" customWidth="1"/>
    <col min="6" max="6" width="14.75" style="120" customWidth="1"/>
    <col min="7" max="7" width="18.375" style="120" customWidth="1"/>
    <col min="8" max="9" width="14.125" style="120" customWidth="1"/>
    <col min="10" max="10" width="11.125" style="119" customWidth="1"/>
    <col min="11" max="11" width="12.75" style="114" bestFit="1" customWidth="1"/>
    <col min="12" max="16384" width="9" style="114" bestFit="1" customWidth="1"/>
  </cols>
  <sheetData>
    <row r="1" spans="1:23" ht="45" customHeight="1">
      <c r="A1" s="124" t="s">
        <v>145</v>
      </c>
      <c r="G1" s="365"/>
    </row>
    <row r="2" spans="1:23" s="123" customFormat="1" ht="45.75" customHeight="1">
      <c r="A2" s="138"/>
      <c r="B2" s="151" t="s">
        <v>238</v>
      </c>
      <c r="H2" s="241"/>
      <c r="I2" s="252"/>
      <c r="J2" s="261"/>
      <c r="K2" s="252"/>
      <c r="L2" s="270"/>
      <c r="M2" s="252"/>
      <c r="N2" s="138"/>
      <c r="O2" s="252"/>
      <c r="P2" s="252"/>
      <c r="Q2" s="252"/>
      <c r="R2" s="252"/>
      <c r="S2" s="252"/>
      <c r="U2" s="306"/>
      <c r="W2" s="324"/>
    </row>
    <row r="3" spans="1:23" s="123" customFormat="1" ht="18" customHeight="1">
      <c r="A3" s="125"/>
      <c r="B3" s="140" t="s">
        <v>246</v>
      </c>
      <c r="C3" s="331" t="s">
        <v>107</v>
      </c>
      <c r="D3" s="338"/>
      <c r="E3" s="347"/>
      <c r="F3" s="358" t="s">
        <v>224</v>
      </c>
      <c r="G3" s="331" t="s">
        <v>195</v>
      </c>
      <c r="H3" s="338"/>
      <c r="I3" s="347"/>
      <c r="J3" s="324"/>
    </row>
    <row r="4" spans="1:23" s="123" customFormat="1" ht="30" customHeight="1">
      <c r="A4" s="126"/>
      <c r="B4" s="141"/>
      <c r="C4" s="332"/>
      <c r="D4" s="339" t="s">
        <v>225</v>
      </c>
      <c r="E4" s="348" t="s">
        <v>226</v>
      </c>
      <c r="F4" s="359"/>
      <c r="G4" s="332"/>
      <c r="H4" s="339" t="s">
        <v>227</v>
      </c>
      <c r="I4" s="348" t="s">
        <v>228</v>
      </c>
      <c r="J4" s="383" t="s">
        <v>56</v>
      </c>
    </row>
    <row r="5" spans="1:23" s="123" customFormat="1" ht="27" customHeight="1">
      <c r="A5" s="281">
        <v>1</v>
      </c>
      <c r="B5" s="142" t="s">
        <v>130</v>
      </c>
      <c r="C5" s="233">
        <v>1024064</v>
      </c>
      <c r="D5" s="340">
        <v>79672</v>
      </c>
      <c r="E5" s="349">
        <v>145782</v>
      </c>
      <c r="F5" s="360">
        <v>10461</v>
      </c>
      <c r="G5" s="366">
        <v>39821000</v>
      </c>
      <c r="H5" s="340">
        <v>33482000</v>
      </c>
      <c r="I5" s="349">
        <v>6339000</v>
      </c>
      <c r="J5" s="324"/>
    </row>
    <row r="6" spans="1:23" s="120" customFormat="1" ht="27" customHeight="1">
      <c r="A6" s="129">
        <v>2</v>
      </c>
      <c r="B6" s="143" t="s">
        <v>140</v>
      </c>
      <c r="C6" s="234">
        <v>100806</v>
      </c>
      <c r="D6" s="341">
        <v>22574</v>
      </c>
      <c r="E6" s="350">
        <v>14921</v>
      </c>
      <c r="F6" s="361">
        <v>907</v>
      </c>
      <c r="G6" s="367">
        <v>4350000</v>
      </c>
      <c r="H6" s="341">
        <v>3350000</v>
      </c>
      <c r="I6" s="350">
        <v>1000000</v>
      </c>
      <c r="J6" s="321" t="s">
        <v>14</v>
      </c>
    </row>
    <row r="7" spans="1:23" s="120" customFormat="1" ht="27" customHeight="1">
      <c r="A7" s="133">
        <v>3</v>
      </c>
      <c r="B7" s="144" t="s">
        <v>120</v>
      </c>
      <c r="C7" s="235">
        <v>88116</v>
      </c>
      <c r="D7" s="342">
        <v>14197</v>
      </c>
      <c r="E7" s="351">
        <v>10073</v>
      </c>
      <c r="F7" s="334">
        <v>789</v>
      </c>
      <c r="G7" s="368">
        <v>1500000</v>
      </c>
      <c r="H7" s="342">
        <v>1500000</v>
      </c>
      <c r="I7" s="351">
        <v>0</v>
      </c>
      <c r="J7" s="321" t="s">
        <v>14</v>
      </c>
    </row>
    <row r="8" spans="1:23" s="120" customFormat="1" ht="27" customHeight="1">
      <c r="A8" s="133">
        <v>4</v>
      </c>
      <c r="B8" s="144" t="s">
        <v>149</v>
      </c>
      <c r="C8" s="235">
        <v>33963</v>
      </c>
      <c r="D8" s="342">
        <v>9103</v>
      </c>
      <c r="E8" s="351">
        <v>3962</v>
      </c>
      <c r="F8" s="334">
        <v>58</v>
      </c>
      <c r="G8" s="368">
        <v>1979000</v>
      </c>
      <c r="H8" s="342">
        <v>1929000</v>
      </c>
      <c r="I8" s="351">
        <v>50000</v>
      </c>
      <c r="J8" s="321" t="s">
        <v>62</v>
      </c>
    </row>
    <row r="9" spans="1:23" s="120" customFormat="1" ht="27" customHeight="1">
      <c r="A9" s="133">
        <v>5</v>
      </c>
      <c r="B9" s="144" t="s">
        <v>150</v>
      </c>
      <c r="C9" s="235">
        <v>138056</v>
      </c>
      <c r="D9" s="342">
        <v>25808</v>
      </c>
      <c r="E9" s="351">
        <v>11886</v>
      </c>
      <c r="F9" s="334">
        <v>986</v>
      </c>
      <c r="G9" s="368">
        <v>8566000</v>
      </c>
      <c r="H9" s="342">
        <v>8100000</v>
      </c>
      <c r="I9" s="351">
        <v>466000</v>
      </c>
      <c r="J9" s="321" t="s">
        <v>22</v>
      </c>
    </row>
    <row r="10" spans="1:23" s="120" customFormat="1" ht="27" customHeight="1">
      <c r="A10" s="133">
        <v>6</v>
      </c>
      <c r="B10" s="144" t="s">
        <v>153</v>
      </c>
      <c r="C10" s="235">
        <v>13593</v>
      </c>
      <c r="D10" s="342">
        <v>4257</v>
      </c>
      <c r="E10" s="351">
        <v>1240</v>
      </c>
      <c r="F10" s="334">
        <v>15</v>
      </c>
      <c r="G10" s="368">
        <v>0</v>
      </c>
      <c r="H10" s="342">
        <v>0</v>
      </c>
      <c r="I10" s="351">
        <v>0</v>
      </c>
      <c r="J10" s="321" t="s">
        <v>22</v>
      </c>
    </row>
    <row r="11" spans="1:23" s="120" customFormat="1" ht="27" customHeight="1">
      <c r="A11" s="133">
        <v>7</v>
      </c>
      <c r="B11" s="144" t="s">
        <v>154</v>
      </c>
      <c r="C11" s="235">
        <v>47050</v>
      </c>
      <c r="D11" s="342">
        <v>12552</v>
      </c>
      <c r="E11" s="351">
        <v>2223</v>
      </c>
      <c r="F11" s="334">
        <v>0</v>
      </c>
      <c r="G11" s="368">
        <v>0</v>
      </c>
      <c r="H11" s="342">
        <v>0</v>
      </c>
      <c r="I11" s="351">
        <v>0</v>
      </c>
      <c r="J11" s="321" t="s">
        <v>22</v>
      </c>
    </row>
    <row r="12" spans="1:23" s="120" customFormat="1" ht="27" customHeight="1">
      <c r="A12" s="133">
        <v>8</v>
      </c>
      <c r="B12" s="144" t="s">
        <v>118</v>
      </c>
      <c r="C12" s="235">
        <v>34403</v>
      </c>
      <c r="D12" s="342">
        <v>8804</v>
      </c>
      <c r="E12" s="351">
        <v>1910</v>
      </c>
      <c r="F12" s="334">
        <v>15</v>
      </c>
      <c r="G12" s="368">
        <v>0</v>
      </c>
      <c r="H12" s="342">
        <v>0</v>
      </c>
      <c r="I12" s="351">
        <v>0</v>
      </c>
      <c r="J12" s="321" t="s">
        <v>22</v>
      </c>
    </row>
    <row r="13" spans="1:23" s="120" customFormat="1" ht="27" customHeight="1">
      <c r="A13" s="133">
        <v>9</v>
      </c>
      <c r="B13" s="144" t="s">
        <v>155</v>
      </c>
      <c r="C13" s="235">
        <v>67513</v>
      </c>
      <c r="D13" s="342">
        <v>22649</v>
      </c>
      <c r="E13" s="351">
        <v>4643</v>
      </c>
      <c r="F13" s="334">
        <v>308</v>
      </c>
      <c r="G13" s="369">
        <v>3787000</v>
      </c>
      <c r="H13" s="342">
        <v>2900000</v>
      </c>
      <c r="I13" s="351">
        <v>887000</v>
      </c>
      <c r="J13" s="321" t="s">
        <v>66</v>
      </c>
    </row>
    <row r="14" spans="1:23" s="120" customFormat="1" ht="27" customHeight="1">
      <c r="A14" s="133">
        <v>10</v>
      </c>
      <c r="B14" s="144" t="s">
        <v>157</v>
      </c>
      <c r="C14" s="235">
        <v>26850</v>
      </c>
      <c r="D14" s="342">
        <v>7606</v>
      </c>
      <c r="E14" s="351">
        <v>3688</v>
      </c>
      <c r="F14" s="334">
        <v>5</v>
      </c>
      <c r="G14" s="369">
        <v>0</v>
      </c>
      <c r="H14" s="342">
        <v>0</v>
      </c>
      <c r="I14" s="351">
        <v>0</v>
      </c>
      <c r="J14" s="321" t="s">
        <v>66</v>
      </c>
    </row>
    <row r="15" spans="1:23" s="120" customFormat="1" ht="27" customHeight="1">
      <c r="A15" s="133">
        <v>11</v>
      </c>
      <c r="B15" s="144" t="s">
        <v>88</v>
      </c>
      <c r="C15" s="235">
        <v>29020</v>
      </c>
      <c r="D15" s="235">
        <v>7562</v>
      </c>
      <c r="E15" s="351">
        <v>3222</v>
      </c>
      <c r="F15" s="351">
        <v>19</v>
      </c>
      <c r="G15" s="368">
        <v>1321080</v>
      </c>
      <c r="H15" s="342">
        <v>816000</v>
      </c>
      <c r="I15" s="351">
        <v>505080</v>
      </c>
      <c r="J15" s="321" t="s">
        <v>39</v>
      </c>
    </row>
    <row r="16" spans="1:23" s="120" customFormat="1" ht="27" customHeight="1">
      <c r="A16" s="133">
        <v>12</v>
      </c>
      <c r="B16" s="144" t="s">
        <v>159</v>
      </c>
      <c r="C16" s="235">
        <v>184165</v>
      </c>
      <c r="D16" s="342">
        <v>38978</v>
      </c>
      <c r="E16" s="351">
        <v>16706</v>
      </c>
      <c r="F16" s="334">
        <v>700</v>
      </c>
      <c r="G16" s="368">
        <v>9114200</v>
      </c>
      <c r="H16" s="342">
        <v>7770000</v>
      </c>
      <c r="I16" s="351">
        <v>1344200</v>
      </c>
      <c r="J16" s="321" t="s">
        <v>34</v>
      </c>
    </row>
    <row r="17" spans="1:11" s="114" customFormat="1" ht="27" customHeight="1">
      <c r="A17" s="327">
        <v>13</v>
      </c>
      <c r="B17" s="145" t="s">
        <v>161</v>
      </c>
      <c r="C17" s="235">
        <v>17697</v>
      </c>
      <c r="D17" s="343">
        <v>4301</v>
      </c>
      <c r="E17" s="352">
        <v>3074</v>
      </c>
      <c r="F17" s="362">
        <v>0</v>
      </c>
      <c r="G17" s="370">
        <v>1531000</v>
      </c>
      <c r="H17" s="343">
        <v>1300000</v>
      </c>
      <c r="I17" s="352">
        <v>231000</v>
      </c>
      <c r="J17" s="321" t="s">
        <v>34</v>
      </c>
      <c r="K17" s="384"/>
    </row>
    <row r="18" spans="1:11" s="121" customFormat="1" ht="27" customHeight="1">
      <c r="A18" s="131">
        <v>14</v>
      </c>
      <c r="B18" s="143" t="s">
        <v>165</v>
      </c>
      <c r="C18" s="235">
        <v>362479</v>
      </c>
      <c r="D18" s="342">
        <v>86223</v>
      </c>
      <c r="E18" s="351">
        <v>53636</v>
      </c>
      <c r="F18" s="334">
        <v>8673</v>
      </c>
      <c r="G18" s="368">
        <v>16320000</v>
      </c>
      <c r="H18" s="342">
        <v>14186000</v>
      </c>
      <c r="I18" s="351">
        <v>2134000</v>
      </c>
      <c r="J18" s="321" t="s">
        <v>69</v>
      </c>
      <c r="K18" s="120"/>
    </row>
    <row r="19" spans="1:11" s="121" customFormat="1" ht="27" customHeight="1">
      <c r="A19" s="132"/>
      <c r="B19" s="143" t="s">
        <v>89</v>
      </c>
      <c r="C19" s="235">
        <v>4741</v>
      </c>
      <c r="D19" s="342">
        <v>4394</v>
      </c>
      <c r="E19" s="351">
        <v>46</v>
      </c>
      <c r="F19" s="334">
        <v>0</v>
      </c>
      <c r="G19" s="368">
        <v>114000</v>
      </c>
      <c r="H19" s="342">
        <v>89000</v>
      </c>
      <c r="I19" s="351">
        <v>25000</v>
      </c>
      <c r="J19" s="321" t="s">
        <v>69</v>
      </c>
      <c r="K19" s="120"/>
    </row>
    <row r="20" spans="1:11" s="120" customFormat="1" ht="27" customHeight="1">
      <c r="A20" s="133">
        <v>15</v>
      </c>
      <c r="B20" s="144" t="s">
        <v>167</v>
      </c>
      <c r="C20" s="235">
        <v>28573</v>
      </c>
      <c r="D20" s="342">
        <v>13856</v>
      </c>
      <c r="E20" s="351">
        <v>3009</v>
      </c>
      <c r="F20" s="334">
        <v>0</v>
      </c>
      <c r="G20" s="368">
        <v>1337000</v>
      </c>
      <c r="H20" s="342">
        <v>865000</v>
      </c>
      <c r="I20" s="351">
        <v>472000</v>
      </c>
      <c r="J20" s="321" t="s">
        <v>69</v>
      </c>
    </row>
    <row r="21" spans="1:11" s="120" customFormat="1" ht="27" customHeight="1">
      <c r="A21" s="133">
        <v>16</v>
      </c>
      <c r="B21" s="144" t="s">
        <v>169</v>
      </c>
      <c r="C21" s="235">
        <v>117878</v>
      </c>
      <c r="D21" s="342">
        <v>31099</v>
      </c>
      <c r="E21" s="351">
        <v>22572</v>
      </c>
      <c r="F21" s="334">
        <v>2220</v>
      </c>
      <c r="G21" s="368">
        <v>2861000</v>
      </c>
      <c r="H21" s="342">
        <v>2048000</v>
      </c>
      <c r="I21" s="351">
        <v>813000</v>
      </c>
      <c r="J21" s="321" t="s">
        <v>69</v>
      </c>
    </row>
    <row r="22" spans="1:11" s="122" customFormat="1" ht="27" customHeight="1">
      <c r="A22" s="134">
        <v>17</v>
      </c>
      <c r="B22" s="146" t="s">
        <v>168</v>
      </c>
      <c r="C22" s="237">
        <v>92683</v>
      </c>
      <c r="D22" s="344">
        <v>29337</v>
      </c>
      <c r="E22" s="353">
        <v>15113</v>
      </c>
      <c r="F22" s="298">
        <v>2038</v>
      </c>
      <c r="G22" s="368">
        <v>2823000</v>
      </c>
      <c r="H22" s="344">
        <v>2048000</v>
      </c>
      <c r="I22" s="353">
        <v>775000</v>
      </c>
      <c r="J22" s="322" t="s">
        <v>69</v>
      </c>
      <c r="K22" s="120"/>
    </row>
    <row r="23" spans="1:11" s="120" customFormat="1" ht="27" customHeight="1">
      <c r="A23" s="133">
        <v>18</v>
      </c>
      <c r="B23" s="144" t="s">
        <v>10</v>
      </c>
      <c r="C23" s="235">
        <v>46492</v>
      </c>
      <c r="D23" s="342">
        <v>14759</v>
      </c>
      <c r="E23" s="351">
        <v>7244</v>
      </c>
      <c r="F23" s="334">
        <v>692</v>
      </c>
      <c r="G23" s="368">
        <v>1382000</v>
      </c>
      <c r="H23" s="342">
        <v>746000</v>
      </c>
      <c r="I23" s="351">
        <v>636000</v>
      </c>
      <c r="J23" s="321" t="s">
        <v>69</v>
      </c>
    </row>
    <row r="24" spans="1:11" s="120" customFormat="1" ht="27" customHeight="1">
      <c r="A24" s="133">
        <v>19</v>
      </c>
      <c r="B24" s="144" t="s">
        <v>170</v>
      </c>
      <c r="C24" s="235">
        <v>79410</v>
      </c>
      <c r="D24" s="342">
        <v>17055</v>
      </c>
      <c r="E24" s="351">
        <v>11586</v>
      </c>
      <c r="F24" s="334">
        <v>1028</v>
      </c>
      <c r="G24" s="368">
        <v>3184000</v>
      </c>
      <c r="H24" s="342">
        <v>2640000</v>
      </c>
      <c r="I24" s="351">
        <v>544000</v>
      </c>
      <c r="J24" s="321" t="s">
        <v>52</v>
      </c>
    </row>
    <row r="25" spans="1:11" s="120" customFormat="1" ht="27" customHeight="1">
      <c r="A25" s="133">
        <v>20</v>
      </c>
      <c r="B25" s="144" t="s">
        <v>171</v>
      </c>
      <c r="C25" s="237">
        <v>85829</v>
      </c>
      <c r="D25" s="344">
        <v>27589</v>
      </c>
      <c r="E25" s="351">
        <v>3211</v>
      </c>
      <c r="F25" s="298">
        <v>196</v>
      </c>
      <c r="G25" s="371">
        <v>4881000</v>
      </c>
      <c r="H25" s="344">
        <v>4110000</v>
      </c>
      <c r="I25" s="353">
        <v>771000</v>
      </c>
      <c r="J25" s="321" t="s">
        <v>71</v>
      </c>
    </row>
    <row r="26" spans="1:11" s="120" customFormat="1" ht="27" customHeight="1">
      <c r="A26" s="133">
        <v>21</v>
      </c>
      <c r="B26" s="144" t="s">
        <v>175</v>
      </c>
      <c r="C26" s="237">
        <v>20314</v>
      </c>
      <c r="D26" s="344">
        <v>4969</v>
      </c>
      <c r="E26" s="351">
        <v>1082</v>
      </c>
      <c r="F26" s="298">
        <v>0</v>
      </c>
      <c r="G26" s="371">
        <v>0</v>
      </c>
      <c r="H26" s="344">
        <v>0</v>
      </c>
      <c r="I26" s="353">
        <v>0</v>
      </c>
      <c r="J26" s="321" t="s">
        <v>71</v>
      </c>
    </row>
    <row r="27" spans="1:11" s="120" customFormat="1" ht="27" customHeight="1">
      <c r="A27" s="133">
        <v>22</v>
      </c>
      <c r="B27" s="144" t="s">
        <v>177</v>
      </c>
      <c r="C27" s="237">
        <v>4560</v>
      </c>
      <c r="D27" s="344">
        <v>1453</v>
      </c>
      <c r="E27" s="351">
        <v>58</v>
      </c>
      <c r="F27" s="298">
        <v>0</v>
      </c>
      <c r="G27" s="371">
        <v>0</v>
      </c>
      <c r="H27" s="344">
        <v>0</v>
      </c>
      <c r="I27" s="353">
        <v>0</v>
      </c>
      <c r="J27" s="321" t="s">
        <v>71</v>
      </c>
    </row>
    <row r="28" spans="1:11" s="120" customFormat="1" ht="27" customHeight="1">
      <c r="A28" s="133">
        <v>23</v>
      </c>
      <c r="B28" s="144" t="s">
        <v>23</v>
      </c>
      <c r="C28" s="237">
        <v>3638</v>
      </c>
      <c r="D28" s="344">
        <v>1354</v>
      </c>
      <c r="E28" s="351">
        <v>35</v>
      </c>
      <c r="F28" s="298">
        <v>0</v>
      </c>
      <c r="G28" s="371">
        <v>0</v>
      </c>
      <c r="H28" s="344">
        <v>0</v>
      </c>
      <c r="I28" s="353">
        <v>0</v>
      </c>
      <c r="J28" s="321" t="s">
        <v>71</v>
      </c>
    </row>
    <row r="29" spans="1:11" s="120" customFormat="1" ht="27" customHeight="1">
      <c r="A29" s="133">
        <v>24</v>
      </c>
      <c r="B29" s="144" t="s">
        <v>179</v>
      </c>
      <c r="C29" s="235">
        <v>36336</v>
      </c>
      <c r="D29" s="342">
        <v>12616</v>
      </c>
      <c r="E29" s="351">
        <v>3807</v>
      </c>
      <c r="F29" s="334">
        <v>1089</v>
      </c>
      <c r="G29" s="368">
        <v>2482000</v>
      </c>
      <c r="H29" s="163">
        <v>1500000</v>
      </c>
      <c r="I29" s="196">
        <v>982000</v>
      </c>
      <c r="J29" s="321" t="s">
        <v>57</v>
      </c>
    </row>
    <row r="30" spans="1:11" s="120" customFormat="1" ht="27" customHeight="1">
      <c r="A30" s="133">
        <v>25</v>
      </c>
      <c r="B30" s="144" t="s">
        <v>180</v>
      </c>
      <c r="C30" s="235">
        <v>200697</v>
      </c>
      <c r="D30" s="342">
        <v>46816</v>
      </c>
      <c r="E30" s="351">
        <v>13496</v>
      </c>
      <c r="F30" s="334">
        <v>1281</v>
      </c>
      <c r="G30" s="368">
        <v>9160000</v>
      </c>
      <c r="H30" s="342">
        <v>7670000</v>
      </c>
      <c r="I30" s="351">
        <v>1490000</v>
      </c>
      <c r="J30" s="321" t="s">
        <v>30</v>
      </c>
    </row>
    <row r="31" spans="1:11" s="120" customFormat="1" ht="27" customHeight="1">
      <c r="A31" s="133">
        <v>26</v>
      </c>
      <c r="B31" s="144" t="s">
        <v>181</v>
      </c>
      <c r="C31" s="235">
        <v>50560</v>
      </c>
      <c r="D31" s="342">
        <v>13301</v>
      </c>
      <c r="E31" s="351">
        <v>3493</v>
      </c>
      <c r="F31" s="334">
        <v>849</v>
      </c>
      <c r="G31" s="368">
        <v>1387000</v>
      </c>
      <c r="H31" s="342">
        <v>1100000</v>
      </c>
      <c r="I31" s="351">
        <v>287000</v>
      </c>
      <c r="J31" s="321" t="s">
        <v>30</v>
      </c>
    </row>
    <row r="32" spans="1:11" s="120" customFormat="1" ht="27" customHeight="1">
      <c r="A32" s="133">
        <v>27</v>
      </c>
      <c r="B32" s="144" t="s">
        <v>183</v>
      </c>
      <c r="C32" s="235">
        <v>38058</v>
      </c>
      <c r="D32" s="342">
        <v>9526</v>
      </c>
      <c r="E32" s="351">
        <v>3730</v>
      </c>
      <c r="F32" s="334">
        <v>6130</v>
      </c>
      <c r="G32" s="368">
        <v>616000</v>
      </c>
      <c r="H32" s="342">
        <v>500000</v>
      </c>
      <c r="I32" s="351">
        <v>116000</v>
      </c>
      <c r="J32" s="321" t="s">
        <v>30</v>
      </c>
    </row>
    <row r="33" spans="1:10" s="120" customFormat="1" ht="27" customHeight="1">
      <c r="A33" s="328">
        <v>28</v>
      </c>
      <c r="B33" s="329" t="s">
        <v>184</v>
      </c>
      <c r="C33" s="333">
        <v>41225</v>
      </c>
      <c r="D33" s="345">
        <v>12030</v>
      </c>
      <c r="E33" s="354">
        <v>1629</v>
      </c>
      <c r="F33" s="363">
        <v>949</v>
      </c>
      <c r="G33" s="372">
        <v>5519400</v>
      </c>
      <c r="H33" s="381">
        <v>4928000</v>
      </c>
      <c r="I33" s="382">
        <v>591400</v>
      </c>
      <c r="J33" s="321" t="s">
        <v>53</v>
      </c>
    </row>
    <row r="34" spans="1:10" s="120" customFormat="1" ht="27" customHeight="1">
      <c r="A34" s="133">
        <v>29</v>
      </c>
      <c r="B34" s="147" t="s">
        <v>18</v>
      </c>
      <c r="C34" s="235">
        <v>27772</v>
      </c>
      <c r="D34" s="342">
        <v>7359</v>
      </c>
      <c r="E34" s="351">
        <v>863</v>
      </c>
      <c r="F34" s="334">
        <v>32</v>
      </c>
      <c r="G34" s="368">
        <v>180000</v>
      </c>
      <c r="H34" s="342">
        <v>0</v>
      </c>
      <c r="I34" s="351">
        <v>180000</v>
      </c>
      <c r="J34" s="321" t="s">
        <v>53</v>
      </c>
    </row>
    <row r="35" spans="1:10" s="120" customFormat="1" ht="27" customHeight="1">
      <c r="A35" s="133">
        <v>30</v>
      </c>
      <c r="B35" s="147" t="s">
        <v>186</v>
      </c>
      <c r="C35" s="235">
        <v>34356</v>
      </c>
      <c r="D35" s="342">
        <v>10784</v>
      </c>
      <c r="E35" s="351">
        <v>1250</v>
      </c>
      <c r="F35" s="334">
        <v>31</v>
      </c>
      <c r="G35" s="368">
        <v>1480000</v>
      </c>
      <c r="H35" s="342">
        <v>0</v>
      </c>
      <c r="I35" s="351">
        <v>174000</v>
      </c>
      <c r="J35" s="321" t="s">
        <v>53</v>
      </c>
    </row>
    <row r="36" spans="1:10" s="120" customFormat="1" ht="27" customHeight="1">
      <c r="A36" s="133">
        <v>31</v>
      </c>
      <c r="B36" s="144" t="s">
        <v>8</v>
      </c>
      <c r="C36" s="235">
        <v>126592</v>
      </c>
      <c r="D36" s="342">
        <v>21789</v>
      </c>
      <c r="E36" s="351">
        <v>9654</v>
      </c>
      <c r="F36" s="334">
        <v>1684</v>
      </c>
      <c r="G36" s="368">
        <v>9045000</v>
      </c>
      <c r="H36" s="342">
        <v>8300000</v>
      </c>
      <c r="I36" s="351">
        <v>745000</v>
      </c>
      <c r="J36" s="321" t="s">
        <v>40</v>
      </c>
    </row>
    <row r="37" spans="1:10" s="120" customFormat="1" ht="27" customHeight="1">
      <c r="A37" s="133">
        <v>32</v>
      </c>
      <c r="B37" s="144" t="s">
        <v>103</v>
      </c>
      <c r="C37" s="235">
        <v>40168</v>
      </c>
      <c r="D37" s="342">
        <v>15990</v>
      </c>
      <c r="E37" s="351">
        <v>1204</v>
      </c>
      <c r="F37" s="334">
        <v>1039</v>
      </c>
      <c r="G37" s="368">
        <v>177000</v>
      </c>
      <c r="H37" s="342">
        <v>0</v>
      </c>
      <c r="I37" s="351">
        <v>177000</v>
      </c>
      <c r="J37" s="321" t="s">
        <v>40</v>
      </c>
    </row>
    <row r="38" spans="1:10" s="120" customFormat="1" ht="27" customHeight="1">
      <c r="A38" s="133">
        <v>33</v>
      </c>
      <c r="B38" s="144" t="s">
        <v>188</v>
      </c>
      <c r="C38" s="235">
        <v>34600</v>
      </c>
      <c r="D38" s="342">
        <v>11199</v>
      </c>
      <c r="E38" s="351">
        <v>2233</v>
      </c>
      <c r="F38" s="334">
        <v>379</v>
      </c>
      <c r="G38" s="368">
        <v>118000</v>
      </c>
      <c r="H38" s="342">
        <v>0</v>
      </c>
      <c r="I38" s="351">
        <v>118000</v>
      </c>
      <c r="J38" s="321" t="s">
        <v>40</v>
      </c>
    </row>
    <row r="39" spans="1:10" s="120" customFormat="1" ht="27" customHeight="1">
      <c r="A39" s="133">
        <v>34</v>
      </c>
      <c r="B39" s="144" t="s">
        <v>189</v>
      </c>
      <c r="C39" s="235">
        <v>29623</v>
      </c>
      <c r="D39" s="342">
        <v>9566</v>
      </c>
      <c r="E39" s="351">
        <v>299</v>
      </c>
      <c r="F39" s="334">
        <v>437</v>
      </c>
      <c r="G39" s="368">
        <v>144000</v>
      </c>
      <c r="H39" s="342">
        <v>0</v>
      </c>
      <c r="I39" s="351">
        <v>144000</v>
      </c>
      <c r="J39" s="321" t="s">
        <v>40</v>
      </c>
    </row>
    <row r="40" spans="1:10" s="120" customFormat="1" ht="27" customHeight="1">
      <c r="A40" s="133">
        <v>35</v>
      </c>
      <c r="B40" s="144" t="s">
        <v>125</v>
      </c>
      <c r="C40" s="235">
        <v>47212</v>
      </c>
      <c r="D40" s="342">
        <v>12653</v>
      </c>
      <c r="E40" s="351">
        <v>4930</v>
      </c>
      <c r="F40" s="334">
        <v>2127</v>
      </c>
      <c r="G40" s="368">
        <v>176000</v>
      </c>
      <c r="H40" s="342">
        <v>0</v>
      </c>
      <c r="I40" s="351">
        <v>176000</v>
      </c>
      <c r="J40" s="321" t="s">
        <v>40</v>
      </c>
    </row>
    <row r="41" spans="1:10" s="120" customFormat="1" ht="27" customHeight="1">
      <c r="A41" s="133">
        <v>36</v>
      </c>
      <c r="B41" s="144" t="s">
        <v>191</v>
      </c>
      <c r="C41" s="235">
        <v>17669</v>
      </c>
      <c r="D41" s="342">
        <v>5448</v>
      </c>
      <c r="E41" s="351">
        <v>1962</v>
      </c>
      <c r="F41" s="334">
        <v>320</v>
      </c>
      <c r="G41" s="368">
        <v>118000</v>
      </c>
      <c r="H41" s="342">
        <v>0</v>
      </c>
      <c r="I41" s="351">
        <v>118000</v>
      </c>
      <c r="J41" s="321" t="s">
        <v>40</v>
      </c>
    </row>
    <row r="42" spans="1:10" s="120" customFormat="1" ht="27" customHeight="1">
      <c r="A42" s="133">
        <v>37</v>
      </c>
      <c r="B42" s="144" t="s">
        <v>192</v>
      </c>
      <c r="C42" s="235">
        <v>16223</v>
      </c>
      <c r="D42" s="342">
        <v>3708</v>
      </c>
      <c r="E42" s="351">
        <v>238</v>
      </c>
      <c r="F42" s="334">
        <v>8</v>
      </c>
      <c r="G42" s="368">
        <v>80000</v>
      </c>
      <c r="H42" s="342">
        <v>0</v>
      </c>
      <c r="I42" s="351">
        <v>80000</v>
      </c>
      <c r="J42" s="321" t="s">
        <v>40</v>
      </c>
    </row>
    <row r="43" spans="1:10" s="120" customFormat="1" ht="27" customHeight="1">
      <c r="A43" s="133">
        <v>38</v>
      </c>
      <c r="B43" s="144" t="s">
        <v>193</v>
      </c>
      <c r="C43" s="235">
        <v>9597</v>
      </c>
      <c r="D43" s="342">
        <v>2427</v>
      </c>
      <c r="E43" s="351">
        <v>1654</v>
      </c>
      <c r="F43" s="334">
        <v>862</v>
      </c>
      <c r="G43" s="368">
        <v>102000</v>
      </c>
      <c r="H43" s="342">
        <v>0</v>
      </c>
      <c r="I43" s="351">
        <v>102000</v>
      </c>
      <c r="J43" s="321" t="s">
        <v>40</v>
      </c>
    </row>
    <row r="44" spans="1:10" s="120" customFormat="1" ht="27" customHeight="1">
      <c r="A44" s="133">
        <v>39</v>
      </c>
      <c r="B44" s="144" t="s">
        <v>194</v>
      </c>
      <c r="C44" s="235">
        <v>121388</v>
      </c>
      <c r="D44" s="342">
        <v>12391</v>
      </c>
      <c r="E44" s="351">
        <v>14591</v>
      </c>
      <c r="F44" s="334">
        <v>1868</v>
      </c>
      <c r="G44" s="368">
        <v>3919200</v>
      </c>
      <c r="H44" s="342">
        <v>3000000</v>
      </c>
      <c r="I44" s="351">
        <v>919200</v>
      </c>
      <c r="J44" s="321" t="s">
        <v>83</v>
      </c>
    </row>
    <row r="45" spans="1:10" s="120" customFormat="1" ht="27" customHeight="1">
      <c r="A45" s="133">
        <v>40</v>
      </c>
      <c r="B45" s="144" t="s">
        <v>199</v>
      </c>
      <c r="C45" s="235">
        <v>44342</v>
      </c>
      <c r="D45" s="342">
        <v>10094</v>
      </c>
      <c r="E45" s="351">
        <v>6514</v>
      </c>
      <c r="F45" s="334">
        <v>0</v>
      </c>
      <c r="G45" s="368">
        <v>3024000</v>
      </c>
      <c r="H45" s="342">
        <v>2400000</v>
      </c>
      <c r="I45" s="351">
        <v>624000</v>
      </c>
      <c r="J45" s="321" t="s">
        <v>83</v>
      </c>
    </row>
    <row r="46" spans="1:10" s="120" customFormat="1" ht="27" customHeight="1">
      <c r="A46" s="133">
        <v>41</v>
      </c>
      <c r="B46" s="144" t="s">
        <v>200</v>
      </c>
      <c r="C46" s="334">
        <v>89626</v>
      </c>
      <c r="D46" s="342">
        <v>26932</v>
      </c>
      <c r="E46" s="355">
        <v>11620</v>
      </c>
      <c r="F46" s="334">
        <v>192</v>
      </c>
      <c r="G46" s="368">
        <f>H46+I46</f>
        <v>2441000</v>
      </c>
      <c r="H46" s="342">
        <v>1782000</v>
      </c>
      <c r="I46" s="355">
        <v>659000</v>
      </c>
      <c r="J46" s="321" t="s">
        <v>87</v>
      </c>
    </row>
    <row r="47" spans="1:10" s="120" customFormat="1" ht="27" customHeight="1">
      <c r="A47" s="133">
        <v>42</v>
      </c>
      <c r="B47" s="144" t="s">
        <v>201</v>
      </c>
      <c r="C47" s="237">
        <v>94571</v>
      </c>
      <c r="D47" s="344">
        <v>23775</v>
      </c>
      <c r="E47" s="353">
        <v>12455</v>
      </c>
      <c r="F47" s="298">
        <v>113</v>
      </c>
      <c r="G47" s="371">
        <v>14095000</v>
      </c>
      <c r="H47" s="344">
        <v>13000000</v>
      </c>
      <c r="I47" s="353">
        <v>1095000</v>
      </c>
      <c r="J47" s="321" t="s">
        <v>90</v>
      </c>
    </row>
    <row r="48" spans="1:10" s="120" customFormat="1" ht="27" customHeight="1">
      <c r="A48" s="133">
        <v>43</v>
      </c>
      <c r="B48" s="144" t="s">
        <v>203</v>
      </c>
      <c r="C48" s="237">
        <v>38102</v>
      </c>
      <c r="D48" s="344">
        <v>15031</v>
      </c>
      <c r="E48" s="353">
        <v>2460</v>
      </c>
      <c r="F48" s="298">
        <v>442</v>
      </c>
      <c r="G48" s="371">
        <v>1548000</v>
      </c>
      <c r="H48" s="344">
        <v>1210000</v>
      </c>
      <c r="I48" s="353">
        <v>338000</v>
      </c>
      <c r="J48" s="321" t="s">
        <v>90</v>
      </c>
    </row>
    <row r="49" spans="1:10" s="120" customFormat="1" ht="27" customHeight="1">
      <c r="A49" s="133">
        <v>44</v>
      </c>
      <c r="B49" s="144" t="s">
        <v>204</v>
      </c>
      <c r="C49" s="237">
        <v>57986</v>
      </c>
      <c r="D49" s="344">
        <v>14962</v>
      </c>
      <c r="E49" s="353">
        <v>6015</v>
      </c>
      <c r="F49" s="298">
        <v>142</v>
      </c>
      <c r="G49" s="371">
        <v>1544000</v>
      </c>
      <c r="H49" s="344">
        <v>1210000</v>
      </c>
      <c r="I49" s="353">
        <v>334000</v>
      </c>
      <c r="J49" s="321" t="s">
        <v>90</v>
      </c>
    </row>
    <row r="50" spans="1:10" s="120" customFormat="1" ht="27" customHeight="1">
      <c r="A50" s="133">
        <v>45</v>
      </c>
      <c r="B50" s="144" t="s">
        <v>206</v>
      </c>
      <c r="C50" s="237">
        <v>115217</v>
      </c>
      <c r="D50" s="344">
        <v>26794</v>
      </c>
      <c r="E50" s="353">
        <v>6218</v>
      </c>
      <c r="F50" s="298">
        <v>1070</v>
      </c>
      <c r="G50" s="371">
        <v>3007000</v>
      </c>
      <c r="H50" s="344">
        <v>2323000</v>
      </c>
      <c r="I50" s="353">
        <v>684000</v>
      </c>
      <c r="J50" s="321" t="s">
        <v>90</v>
      </c>
    </row>
    <row r="51" spans="1:10" s="120" customFormat="1" ht="27" customHeight="1">
      <c r="A51" s="133">
        <v>46</v>
      </c>
      <c r="B51" s="144" t="s">
        <v>207</v>
      </c>
      <c r="C51" s="237">
        <v>58761</v>
      </c>
      <c r="D51" s="344">
        <v>18319</v>
      </c>
      <c r="E51" s="353">
        <v>2557</v>
      </c>
      <c r="F51" s="298">
        <v>1563</v>
      </c>
      <c r="G51" s="371">
        <v>1526000</v>
      </c>
      <c r="H51" s="344">
        <v>1210000</v>
      </c>
      <c r="I51" s="353">
        <v>316000</v>
      </c>
      <c r="J51" s="321" t="s">
        <v>90</v>
      </c>
    </row>
    <row r="52" spans="1:10" s="120" customFormat="1" ht="27" customHeight="1">
      <c r="A52" s="133">
        <v>47</v>
      </c>
      <c r="B52" s="144" t="s">
        <v>208</v>
      </c>
      <c r="C52" s="237">
        <v>70333</v>
      </c>
      <c r="D52" s="344">
        <v>23628</v>
      </c>
      <c r="E52" s="353">
        <v>5032</v>
      </c>
      <c r="F52" s="298">
        <v>105</v>
      </c>
      <c r="G52" s="371">
        <v>1837000</v>
      </c>
      <c r="H52" s="344">
        <v>1404000</v>
      </c>
      <c r="I52" s="353">
        <v>433000</v>
      </c>
      <c r="J52" s="321" t="s">
        <v>90</v>
      </c>
    </row>
    <row r="53" spans="1:10" s="120" customFormat="1" ht="27" customHeight="1">
      <c r="A53" s="133">
        <v>48</v>
      </c>
      <c r="B53" s="144" t="s">
        <v>78</v>
      </c>
      <c r="C53" s="235">
        <v>130079</v>
      </c>
      <c r="D53" s="342">
        <v>38027</v>
      </c>
      <c r="E53" s="351">
        <v>15395</v>
      </c>
      <c r="F53" s="334">
        <v>2036</v>
      </c>
      <c r="G53" s="368">
        <v>6128000</v>
      </c>
      <c r="H53" s="342">
        <v>5236000</v>
      </c>
      <c r="I53" s="351">
        <v>892000</v>
      </c>
      <c r="J53" s="321" t="s">
        <v>65</v>
      </c>
    </row>
    <row r="54" spans="1:10" s="120" customFormat="1" ht="27" customHeight="1">
      <c r="A54" s="133">
        <v>49</v>
      </c>
      <c r="B54" s="144" t="s">
        <v>210</v>
      </c>
      <c r="C54" s="235">
        <v>42731</v>
      </c>
      <c r="D54" s="342">
        <v>13882</v>
      </c>
      <c r="E54" s="351">
        <v>2634</v>
      </c>
      <c r="F54" s="334">
        <v>1367</v>
      </c>
      <c r="G54" s="368">
        <v>1367000</v>
      </c>
      <c r="H54" s="342">
        <v>1058000</v>
      </c>
      <c r="I54" s="351">
        <v>309000</v>
      </c>
      <c r="J54" s="321" t="s">
        <v>65</v>
      </c>
    </row>
    <row r="55" spans="1:10" s="120" customFormat="1" ht="27" customHeight="1">
      <c r="A55" s="135">
        <v>50</v>
      </c>
      <c r="B55" s="148" t="s">
        <v>211</v>
      </c>
      <c r="C55" s="238">
        <v>77749</v>
      </c>
      <c r="D55" s="346">
        <v>25271</v>
      </c>
      <c r="E55" s="356">
        <v>6940</v>
      </c>
      <c r="F55" s="364">
        <v>0</v>
      </c>
      <c r="G55" s="373">
        <v>2535000</v>
      </c>
      <c r="H55" s="346">
        <v>2250000</v>
      </c>
      <c r="I55" s="356">
        <v>303000</v>
      </c>
      <c r="J55" s="321" t="s">
        <v>49</v>
      </c>
    </row>
    <row r="56" spans="1:10" s="120" customFormat="1" ht="26.1" hidden="1" customHeight="1">
      <c r="A56" s="136"/>
      <c r="B56" s="149" t="s">
        <v>212</v>
      </c>
      <c r="C56" s="335">
        <f t="shared" ref="C56:I56" si="0">SUM(C5:C55)</f>
        <v>4343466</v>
      </c>
      <c r="D56" s="337">
        <f t="shared" si="0"/>
        <v>934469</v>
      </c>
      <c r="E56" s="357">
        <f t="shared" si="0"/>
        <v>483795</v>
      </c>
      <c r="F56" s="335">
        <f t="shared" si="0"/>
        <v>55225</v>
      </c>
      <c r="G56" s="335">
        <f t="shared" si="0"/>
        <v>178626880</v>
      </c>
      <c r="H56" s="337">
        <f t="shared" si="0"/>
        <v>147960000</v>
      </c>
      <c r="I56" s="357">
        <f t="shared" si="0"/>
        <v>29378880</v>
      </c>
      <c r="J56" s="323"/>
    </row>
    <row r="57" spans="1:10" s="123" customFormat="1" ht="57" customHeight="1">
      <c r="A57" s="138"/>
      <c r="B57" s="330"/>
      <c r="C57" s="241"/>
      <c r="D57" s="241"/>
      <c r="E57" s="241"/>
      <c r="F57" s="241"/>
      <c r="J57" s="324"/>
    </row>
    <row r="58" spans="1:10" s="123" customFormat="1" ht="45.75" customHeight="1">
      <c r="A58" s="138"/>
      <c r="B58" s="151" t="s">
        <v>198</v>
      </c>
      <c r="C58" s="241"/>
      <c r="D58" s="241"/>
      <c r="E58" s="241"/>
      <c r="F58" s="241"/>
      <c r="J58" s="324"/>
    </row>
    <row r="59" spans="1:10" s="120" customFormat="1" ht="18" customHeight="1">
      <c r="A59" s="125"/>
      <c r="B59" s="140" t="s">
        <v>246</v>
      </c>
      <c r="C59" s="331" t="s">
        <v>107</v>
      </c>
      <c r="D59" s="338"/>
      <c r="E59" s="347"/>
      <c r="F59" s="358" t="s">
        <v>224</v>
      </c>
      <c r="G59" s="374" t="s">
        <v>195</v>
      </c>
      <c r="H59" s="338"/>
      <c r="I59" s="347"/>
      <c r="J59" s="119"/>
    </row>
    <row r="60" spans="1:10" s="120" customFormat="1" ht="30" customHeight="1">
      <c r="A60" s="126"/>
      <c r="B60" s="141"/>
      <c r="C60" s="332"/>
      <c r="D60" s="339" t="s">
        <v>225</v>
      </c>
      <c r="E60" s="348" t="s">
        <v>226</v>
      </c>
      <c r="F60" s="359"/>
      <c r="G60" s="375"/>
      <c r="H60" s="339" t="s">
        <v>227</v>
      </c>
      <c r="I60" s="348" t="s">
        <v>228</v>
      </c>
      <c r="J60" s="321"/>
    </row>
    <row r="61" spans="1:10" s="120" customFormat="1" ht="27" customHeight="1">
      <c r="A61" s="139">
        <v>1</v>
      </c>
      <c r="B61" s="152" t="s">
        <v>142</v>
      </c>
      <c r="C61" s="336">
        <v>12523</v>
      </c>
      <c r="D61" s="340">
        <v>3474</v>
      </c>
      <c r="E61" s="349">
        <v>900</v>
      </c>
      <c r="F61" s="360">
        <v>54</v>
      </c>
      <c r="G61" s="376">
        <v>0</v>
      </c>
      <c r="H61" s="340">
        <v>0</v>
      </c>
      <c r="I61" s="349">
        <v>0</v>
      </c>
      <c r="J61" s="321" t="s">
        <v>66</v>
      </c>
    </row>
    <row r="62" spans="1:10" s="120" customFormat="1" ht="27" customHeight="1">
      <c r="A62" s="133">
        <v>2</v>
      </c>
      <c r="B62" s="147" t="s">
        <v>190</v>
      </c>
      <c r="C62" s="235">
        <v>15121</v>
      </c>
      <c r="D62" s="342">
        <v>4257</v>
      </c>
      <c r="E62" s="351">
        <v>1977</v>
      </c>
      <c r="F62" s="334">
        <v>55</v>
      </c>
      <c r="G62" s="377">
        <v>0</v>
      </c>
      <c r="H62" s="342">
        <v>0</v>
      </c>
      <c r="I62" s="351">
        <v>0</v>
      </c>
      <c r="J62" s="321" t="s">
        <v>66</v>
      </c>
    </row>
    <row r="63" spans="1:10" s="120" customFormat="1" ht="27" customHeight="1">
      <c r="A63" s="133">
        <v>3</v>
      </c>
      <c r="B63" s="153" t="s">
        <v>214</v>
      </c>
      <c r="C63" s="235">
        <v>21346</v>
      </c>
      <c r="D63" s="342">
        <v>8165</v>
      </c>
      <c r="E63" s="351">
        <v>734</v>
      </c>
      <c r="F63" s="334">
        <v>0</v>
      </c>
      <c r="G63" s="377">
        <v>872000</v>
      </c>
      <c r="H63" s="342">
        <v>792000</v>
      </c>
      <c r="I63" s="351">
        <v>80000</v>
      </c>
      <c r="J63" s="321" t="s">
        <v>43</v>
      </c>
    </row>
    <row r="64" spans="1:10" s="120" customFormat="1" ht="27" customHeight="1">
      <c r="A64" s="133">
        <v>4</v>
      </c>
      <c r="B64" s="153" t="s">
        <v>38</v>
      </c>
      <c r="C64" s="235">
        <v>6166</v>
      </c>
      <c r="D64" s="342">
        <v>1151</v>
      </c>
      <c r="E64" s="351" t="s">
        <v>229</v>
      </c>
      <c r="F64" s="334">
        <v>0</v>
      </c>
      <c r="G64" s="377">
        <v>300000</v>
      </c>
      <c r="H64" s="342">
        <v>300000</v>
      </c>
      <c r="I64" s="351">
        <v>0</v>
      </c>
      <c r="J64" s="321" t="s">
        <v>101</v>
      </c>
    </row>
    <row r="65" spans="1:10" s="120" customFormat="1" ht="27" customHeight="1">
      <c r="A65" s="133">
        <v>5</v>
      </c>
      <c r="B65" s="153" t="s">
        <v>216</v>
      </c>
      <c r="C65" s="235">
        <v>6944</v>
      </c>
      <c r="D65" s="342">
        <v>1433</v>
      </c>
      <c r="E65" s="351" t="s">
        <v>230</v>
      </c>
      <c r="F65" s="334">
        <v>0</v>
      </c>
      <c r="G65" s="377">
        <v>300000</v>
      </c>
      <c r="H65" s="342">
        <v>300000</v>
      </c>
      <c r="I65" s="351">
        <v>0</v>
      </c>
      <c r="J65" s="321" t="s">
        <v>101</v>
      </c>
    </row>
    <row r="66" spans="1:10" s="120" customFormat="1" ht="27" customHeight="1">
      <c r="A66" s="133">
        <v>6</v>
      </c>
      <c r="B66" s="153" t="s">
        <v>217</v>
      </c>
      <c r="C66" s="235">
        <v>11400</v>
      </c>
      <c r="D66" s="342">
        <v>2305</v>
      </c>
      <c r="E66" s="351" t="s">
        <v>231</v>
      </c>
      <c r="F66" s="334">
        <v>0</v>
      </c>
      <c r="G66" s="377">
        <v>300000</v>
      </c>
      <c r="H66" s="342">
        <v>300000</v>
      </c>
      <c r="I66" s="351">
        <v>0</v>
      </c>
      <c r="J66" s="321" t="s">
        <v>101</v>
      </c>
    </row>
    <row r="67" spans="1:10" s="120" customFormat="1" ht="27" customHeight="1">
      <c r="A67" s="133">
        <v>7</v>
      </c>
      <c r="B67" s="154" t="s">
        <v>61</v>
      </c>
      <c r="C67" s="235">
        <v>16567</v>
      </c>
      <c r="D67" s="342">
        <v>4364</v>
      </c>
      <c r="E67" s="351">
        <v>962</v>
      </c>
      <c r="F67" s="334">
        <v>1</v>
      </c>
      <c r="G67" s="378">
        <v>711660</v>
      </c>
      <c r="H67" s="377">
        <v>650000</v>
      </c>
      <c r="I67" s="351">
        <v>61660</v>
      </c>
      <c r="J67" s="321" t="s">
        <v>84</v>
      </c>
    </row>
    <row r="68" spans="1:10" s="120" customFormat="1" ht="27" customHeight="1">
      <c r="A68" s="133">
        <v>8</v>
      </c>
      <c r="B68" s="154" t="s">
        <v>96</v>
      </c>
      <c r="C68" s="235">
        <v>11699</v>
      </c>
      <c r="D68" s="342">
        <v>4605</v>
      </c>
      <c r="E68" s="351">
        <v>411</v>
      </c>
      <c r="F68" s="334">
        <v>2</v>
      </c>
      <c r="G68" s="378">
        <v>729648</v>
      </c>
      <c r="H68" s="377">
        <v>650000</v>
      </c>
      <c r="I68" s="351">
        <v>79648</v>
      </c>
      <c r="J68" s="321" t="s">
        <v>84</v>
      </c>
    </row>
    <row r="69" spans="1:10" s="120" customFormat="1" ht="27" customHeight="1">
      <c r="A69" s="133">
        <v>9</v>
      </c>
      <c r="B69" s="147" t="s">
        <v>218</v>
      </c>
      <c r="C69" s="235">
        <v>8530</v>
      </c>
      <c r="D69" s="342">
        <v>1880</v>
      </c>
      <c r="E69" s="351">
        <v>745</v>
      </c>
      <c r="F69" s="334">
        <v>67</v>
      </c>
      <c r="G69" s="377">
        <v>0</v>
      </c>
      <c r="H69" s="342">
        <v>0</v>
      </c>
      <c r="I69" s="351">
        <v>0</v>
      </c>
      <c r="J69" s="321" t="s">
        <v>52</v>
      </c>
    </row>
    <row r="70" spans="1:10" s="120" customFormat="1" ht="27" customHeight="1">
      <c r="A70" s="133">
        <v>10</v>
      </c>
      <c r="B70" s="153" t="s">
        <v>79</v>
      </c>
      <c r="C70" s="235">
        <v>7138</v>
      </c>
      <c r="D70" s="342">
        <v>2732</v>
      </c>
      <c r="E70" s="351">
        <v>365</v>
      </c>
      <c r="F70" s="334">
        <v>0</v>
      </c>
      <c r="G70" s="377">
        <v>550000</v>
      </c>
      <c r="H70" s="342">
        <v>550000</v>
      </c>
      <c r="I70" s="351">
        <v>0</v>
      </c>
      <c r="J70" s="321" t="s">
        <v>51</v>
      </c>
    </row>
    <row r="71" spans="1:10" s="120" customFormat="1" ht="27" customHeight="1">
      <c r="A71" s="133">
        <v>11</v>
      </c>
      <c r="B71" s="153" t="s">
        <v>162</v>
      </c>
      <c r="C71" s="237">
        <v>4303</v>
      </c>
      <c r="D71" s="344">
        <v>1024</v>
      </c>
      <c r="E71" s="353">
        <v>200</v>
      </c>
      <c r="F71" s="298">
        <v>0</v>
      </c>
      <c r="G71" s="377">
        <v>200000</v>
      </c>
      <c r="H71" s="342">
        <v>200000</v>
      </c>
      <c r="I71" s="351">
        <v>0</v>
      </c>
      <c r="J71" s="321" t="s">
        <v>106</v>
      </c>
    </row>
    <row r="72" spans="1:10" s="120" customFormat="1" ht="27" customHeight="1">
      <c r="A72" s="133">
        <v>12</v>
      </c>
      <c r="B72" s="155" t="s">
        <v>221</v>
      </c>
      <c r="C72" s="237">
        <v>10593</v>
      </c>
      <c r="D72" s="344">
        <v>854</v>
      </c>
      <c r="E72" s="353">
        <v>265</v>
      </c>
      <c r="F72" s="298">
        <v>0</v>
      </c>
      <c r="G72" s="379">
        <v>200000</v>
      </c>
      <c r="H72" s="344">
        <v>200000</v>
      </c>
      <c r="I72" s="353">
        <v>0</v>
      </c>
      <c r="J72" s="322" t="s">
        <v>109</v>
      </c>
    </row>
    <row r="73" spans="1:10" s="120" customFormat="1" ht="27" customHeight="1">
      <c r="A73" s="133">
        <v>13</v>
      </c>
      <c r="B73" s="147" t="s">
        <v>132</v>
      </c>
      <c r="C73" s="235">
        <v>13919</v>
      </c>
      <c r="D73" s="342">
        <v>2953</v>
      </c>
      <c r="E73" s="351">
        <v>873</v>
      </c>
      <c r="F73" s="334">
        <v>45</v>
      </c>
      <c r="G73" s="377">
        <v>180000</v>
      </c>
      <c r="H73" s="342">
        <v>180000</v>
      </c>
      <c r="I73" s="351">
        <v>0</v>
      </c>
      <c r="J73" s="321" t="s">
        <v>30</v>
      </c>
    </row>
    <row r="74" spans="1:10" s="122" customFormat="1" ht="27" customHeight="1">
      <c r="A74" s="134">
        <v>14</v>
      </c>
      <c r="B74" s="156" t="s">
        <v>222</v>
      </c>
      <c r="C74" s="237">
        <v>15475</v>
      </c>
      <c r="D74" s="344">
        <v>4634</v>
      </c>
      <c r="E74" s="353">
        <v>492</v>
      </c>
      <c r="F74" s="298">
        <v>6</v>
      </c>
      <c r="G74" s="379">
        <v>195000</v>
      </c>
      <c r="H74" s="344">
        <v>195000</v>
      </c>
      <c r="I74" s="353">
        <v>0</v>
      </c>
      <c r="J74" s="322" t="s">
        <v>30</v>
      </c>
    </row>
    <row r="75" spans="1:10" s="120" customFormat="1" ht="27" customHeight="1">
      <c r="A75" s="133">
        <v>15</v>
      </c>
      <c r="B75" s="147" t="s">
        <v>178</v>
      </c>
      <c r="C75" s="235">
        <v>15744</v>
      </c>
      <c r="D75" s="342">
        <v>2246</v>
      </c>
      <c r="E75" s="351">
        <v>273</v>
      </c>
      <c r="F75" s="334">
        <v>6</v>
      </c>
      <c r="G75" s="377">
        <v>180000</v>
      </c>
      <c r="H75" s="342">
        <v>180000</v>
      </c>
      <c r="I75" s="351">
        <v>0</v>
      </c>
      <c r="J75" s="321" t="s">
        <v>30</v>
      </c>
    </row>
    <row r="76" spans="1:10" s="120" customFormat="1" ht="27" customHeight="1">
      <c r="A76" s="133">
        <v>16</v>
      </c>
      <c r="B76" s="147" t="s">
        <v>223</v>
      </c>
      <c r="C76" s="235">
        <v>30784</v>
      </c>
      <c r="D76" s="342">
        <v>7820</v>
      </c>
      <c r="E76" s="351">
        <v>2946</v>
      </c>
      <c r="F76" s="334" t="s">
        <v>229</v>
      </c>
      <c r="G76" s="377">
        <v>662000</v>
      </c>
      <c r="H76" s="342">
        <v>500000</v>
      </c>
      <c r="I76" s="351">
        <v>162000</v>
      </c>
      <c r="J76" s="321" t="s">
        <v>30</v>
      </c>
    </row>
    <row r="77" spans="1:10" s="120" customFormat="1" ht="27" customHeight="1">
      <c r="A77" s="133">
        <v>17</v>
      </c>
      <c r="B77" s="147" t="s">
        <v>16</v>
      </c>
      <c r="C77" s="235">
        <v>14734</v>
      </c>
      <c r="D77" s="342">
        <v>4288</v>
      </c>
      <c r="E77" s="351">
        <v>123</v>
      </c>
      <c r="F77" s="334" t="s">
        <v>229</v>
      </c>
      <c r="G77" s="377">
        <v>346000</v>
      </c>
      <c r="H77" s="342">
        <v>200000</v>
      </c>
      <c r="I77" s="351">
        <v>146000</v>
      </c>
      <c r="J77" s="321" t="s">
        <v>30</v>
      </c>
    </row>
    <row r="78" spans="1:10" s="122" customFormat="1" ht="27" customHeight="1">
      <c r="A78" s="134">
        <v>18</v>
      </c>
      <c r="B78" s="156" t="s">
        <v>9</v>
      </c>
      <c r="C78" s="237">
        <v>888</v>
      </c>
      <c r="D78" s="344">
        <v>473</v>
      </c>
      <c r="E78" s="353">
        <v>143</v>
      </c>
      <c r="F78" s="298">
        <v>0</v>
      </c>
      <c r="G78" s="379">
        <v>0</v>
      </c>
      <c r="H78" s="344">
        <v>0</v>
      </c>
      <c r="I78" s="353">
        <v>0</v>
      </c>
      <c r="J78" s="322" t="s">
        <v>83</v>
      </c>
    </row>
    <row r="79" spans="1:10" s="120" customFormat="1" ht="27" customHeight="1">
      <c r="A79" s="133">
        <v>19</v>
      </c>
      <c r="B79" s="144" t="s">
        <v>42</v>
      </c>
      <c r="C79" s="237">
        <v>3849</v>
      </c>
      <c r="D79" s="344">
        <v>2170</v>
      </c>
      <c r="E79" s="353">
        <v>284</v>
      </c>
      <c r="F79" s="298">
        <v>0</v>
      </c>
      <c r="G79" s="379">
        <v>0</v>
      </c>
      <c r="H79" s="344">
        <v>0</v>
      </c>
      <c r="I79" s="353">
        <v>0</v>
      </c>
      <c r="J79" s="321" t="s">
        <v>90</v>
      </c>
    </row>
    <row r="80" spans="1:10" s="120" customFormat="1" ht="27" customHeight="1">
      <c r="A80" s="133">
        <v>20</v>
      </c>
      <c r="B80" s="144" t="s">
        <v>243</v>
      </c>
      <c r="C80" s="237">
        <v>5953</v>
      </c>
      <c r="D80" s="344">
        <v>2618</v>
      </c>
      <c r="E80" s="353">
        <v>244</v>
      </c>
      <c r="F80" s="298">
        <v>0</v>
      </c>
      <c r="G80" s="379">
        <v>46000</v>
      </c>
      <c r="H80" s="344">
        <v>0</v>
      </c>
      <c r="I80" s="353">
        <v>46000</v>
      </c>
      <c r="J80" s="321" t="s">
        <v>90</v>
      </c>
    </row>
    <row r="81" spans="1:10" s="120" customFormat="1" ht="27" customHeight="1">
      <c r="A81" s="133">
        <v>21</v>
      </c>
      <c r="B81" s="147" t="s">
        <v>202</v>
      </c>
      <c r="C81" s="235">
        <v>13870</v>
      </c>
      <c r="D81" s="342">
        <v>4020</v>
      </c>
      <c r="E81" s="351">
        <v>1992</v>
      </c>
      <c r="F81" s="334">
        <v>309</v>
      </c>
      <c r="G81" s="377">
        <v>355000</v>
      </c>
      <c r="H81" s="342">
        <v>264000</v>
      </c>
      <c r="I81" s="351">
        <v>91000</v>
      </c>
      <c r="J81" s="321" t="s">
        <v>65</v>
      </c>
    </row>
    <row r="82" spans="1:10" s="120" customFormat="1" ht="27" customHeight="1">
      <c r="A82" s="135">
        <v>22</v>
      </c>
      <c r="B82" s="157" t="s">
        <v>144</v>
      </c>
      <c r="C82" s="238">
        <v>10548</v>
      </c>
      <c r="D82" s="346" t="s">
        <v>231</v>
      </c>
      <c r="E82" s="356" t="s">
        <v>229</v>
      </c>
      <c r="F82" s="364">
        <v>473</v>
      </c>
      <c r="G82" s="380">
        <v>625000</v>
      </c>
      <c r="H82" s="346">
        <v>625000</v>
      </c>
      <c r="I82" s="356">
        <v>0</v>
      </c>
      <c r="J82" s="321" t="s">
        <v>114</v>
      </c>
    </row>
    <row r="83" spans="1:10" s="120" customFormat="1" ht="26.1" hidden="1" customHeight="1">
      <c r="A83" s="136"/>
      <c r="B83" s="149" t="s">
        <v>212</v>
      </c>
      <c r="C83" s="337">
        <f>SUM(C61:C82)</f>
        <v>258094</v>
      </c>
      <c r="D83" s="337">
        <f>SUM(D61:D82)</f>
        <v>67466</v>
      </c>
      <c r="E83" s="357">
        <f>SUM(E61:E82)</f>
        <v>13929</v>
      </c>
      <c r="F83" s="335">
        <f>SUM(F61:F82)</f>
        <v>1018</v>
      </c>
      <c r="G83" s="335">
        <f>H83+I83</f>
        <v>6752308</v>
      </c>
      <c r="H83" s="337">
        <f>SUM(H61:H82)</f>
        <v>6086000</v>
      </c>
      <c r="I83" s="357">
        <f>SUM(I61:I82)</f>
        <v>666308</v>
      </c>
      <c r="J83" s="119"/>
    </row>
    <row r="84" spans="1:10" ht="21" customHeight="1"/>
    <row r="85" spans="1:10" ht="20.100000000000001" customHeight="1">
      <c r="J85" s="325"/>
    </row>
    <row r="86" spans="1:10" ht="21" customHeight="1">
      <c r="J86" s="326"/>
    </row>
    <row r="87" spans="1:10" ht="21" customHeight="1">
      <c r="J87" s="326"/>
    </row>
    <row r="88" spans="1:10" ht="21" customHeight="1">
      <c r="J88" s="326"/>
    </row>
    <row r="89" spans="1:10" ht="21" customHeight="1">
      <c r="J89" s="326"/>
    </row>
    <row r="90" spans="1:10" ht="21" customHeight="1">
      <c r="J90" s="326"/>
    </row>
    <row r="91" spans="1:10" ht="21" customHeight="1">
      <c r="J91" s="326"/>
    </row>
    <row r="92" spans="1:10" ht="21" customHeight="1">
      <c r="J92" s="326"/>
    </row>
    <row r="93" spans="1:10" ht="21" customHeight="1">
      <c r="J93" s="326"/>
    </row>
    <row r="94" spans="1:10" ht="21" customHeight="1">
      <c r="J94" s="326"/>
    </row>
    <row r="95" spans="1:10" ht="21" customHeight="1">
      <c r="J95" s="326"/>
    </row>
    <row r="96" spans="1:10" ht="21" customHeight="1"/>
    <row r="97" ht="21" customHeight="1"/>
    <row r="98" ht="20.100000000000001" customHeight="1"/>
    <row r="109" ht="19.5" customHeight="1"/>
  </sheetData>
  <mergeCells count="11">
    <mergeCell ref="C3:E3"/>
    <mergeCell ref="G3:I3"/>
    <mergeCell ref="C59:E59"/>
    <mergeCell ref="G59:I59"/>
    <mergeCell ref="A3:A4"/>
    <mergeCell ref="B3:B4"/>
    <mergeCell ref="F3:F4"/>
    <mergeCell ref="A18:A19"/>
    <mergeCell ref="A59:A60"/>
    <mergeCell ref="B59:B60"/>
    <mergeCell ref="F59:F60"/>
  </mergeCells>
  <phoneticPr fontId="20"/>
  <conditionalFormatting sqref="J35">
    <cfRule type="cellIs" dxfId="31" priority="14" stopIfTrue="1" operator="equal">
      <formula>0</formula>
    </cfRule>
  </conditionalFormatting>
  <conditionalFormatting sqref="J34">
    <cfRule type="cellIs" dxfId="30" priority="15" stopIfTrue="1" operator="equal">
      <formula>0</formula>
    </cfRule>
  </conditionalFormatting>
  <conditionalFormatting sqref="J67:J68">
    <cfRule type="cellIs" dxfId="29" priority="1" stopIfTrue="1" operator="equal">
      <formula>0</formula>
    </cfRule>
  </conditionalFormatting>
  <conditionalFormatting sqref="J82">
    <cfRule type="cellIs" dxfId="28" priority="2" stopIfTrue="1" operator="equal">
      <formula>0</formula>
    </cfRule>
  </conditionalFormatting>
  <conditionalFormatting sqref="J78">
    <cfRule type="cellIs" dxfId="27" priority="3" stopIfTrue="1" operator="equal">
      <formula>0</formula>
    </cfRule>
  </conditionalFormatting>
  <conditionalFormatting sqref="J77">
    <cfRule type="cellIs" dxfId="26" priority="4" stopIfTrue="1" operator="equal">
      <formula>0</formula>
    </cfRule>
  </conditionalFormatting>
  <conditionalFormatting sqref="J76">
    <cfRule type="cellIs" dxfId="25" priority="5" stopIfTrue="1" operator="equal">
      <formula>0</formula>
    </cfRule>
  </conditionalFormatting>
  <conditionalFormatting sqref="J75">
    <cfRule type="cellIs" dxfId="24" priority="6" stopIfTrue="1" operator="equal">
      <formula>0</formula>
    </cfRule>
  </conditionalFormatting>
  <conditionalFormatting sqref="J74">
    <cfRule type="cellIs" dxfId="23" priority="7" stopIfTrue="1" operator="equal">
      <formula>0</formula>
    </cfRule>
  </conditionalFormatting>
  <conditionalFormatting sqref="J73">
    <cfRule type="cellIs" dxfId="22" priority="8" stopIfTrue="1" operator="equal">
      <formula>0</formula>
    </cfRule>
  </conditionalFormatting>
  <conditionalFormatting sqref="J72">
    <cfRule type="cellIs" dxfId="21" priority="9" stopIfTrue="1" operator="equal">
      <formula>0</formula>
    </cfRule>
  </conditionalFormatting>
  <conditionalFormatting sqref="J71">
    <cfRule type="cellIs" dxfId="20" priority="10" stopIfTrue="1" operator="equal">
      <formula>0</formula>
    </cfRule>
  </conditionalFormatting>
  <conditionalFormatting sqref="J70">
    <cfRule type="cellIs" dxfId="19" priority="11" stopIfTrue="1" operator="equal">
      <formula>0</formula>
    </cfRule>
  </conditionalFormatting>
  <conditionalFormatting sqref="J69">
    <cfRule type="cellIs" dxfId="18" priority="12" stopIfTrue="1" operator="equal">
      <formula>0</formula>
    </cfRule>
  </conditionalFormatting>
  <conditionalFormatting sqref="J64:J66">
    <cfRule type="cellIs" dxfId="17" priority="13" stopIfTrue="1" operator="equal">
      <formula>0</formula>
    </cfRule>
  </conditionalFormatting>
  <conditionalFormatting sqref="J60">
    <cfRule type="cellIs" dxfId="16" priority="16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31" fitToWidth="1" fitToHeight="2" orientation="portrait" usePrinterDefaults="1" useFirstPageNumber="1" r:id="rId1"/>
  <headerFooter alignWithMargins="0">
    <oddFooter>&amp;C&amp;"ＭＳ Ｐ明朝,標準"&amp;16-&amp;P+1-</oddFooter>
  </headerFooter>
  <rowBreaks count="1" manualBreakCount="1">
    <brk id="46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1"/>
  </sheetPr>
  <dimension ref="A1:W96"/>
  <sheetViews>
    <sheetView zoomScaleSheetLayoutView="100" workbookViewId="0">
      <pane xSplit="2" ySplit="4" topLeftCell="C5" activePane="bottomRight" state="frozen"/>
      <selection pane="topRight"/>
      <selection pane="bottomLeft"/>
      <selection pane="bottomRight" activeCell="B2" sqref="B2"/>
    </sheetView>
  </sheetViews>
  <sheetFormatPr defaultRowHeight="20.100000000000001" customHeight="1"/>
  <cols>
    <col min="1" max="1" width="4.25" style="385" customWidth="1"/>
    <col min="2" max="2" width="35.625" style="386" customWidth="1"/>
    <col min="3" max="3" width="9.625" style="387" customWidth="1"/>
    <col min="4" max="4" width="8.625" style="387" customWidth="1"/>
    <col min="5" max="5" width="9.625" style="387" customWidth="1"/>
    <col min="6" max="7" width="8.625" style="387" customWidth="1"/>
    <col min="8" max="10" width="9.625" style="387" customWidth="1"/>
    <col min="11" max="13" width="8.625" style="387" customWidth="1"/>
    <col min="14" max="15" width="9.5" style="387" customWidth="1"/>
    <col min="16" max="16" width="11.125" style="388" customWidth="1"/>
    <col min="17" max="16384" width="9" style="387" bestFit="1" customWidth="1"/>
  </cols>
  <sheetData>
    <row r="1" spans="1:23" ht="45" customHeight="1">
      <c r="A1" s="393" t="s">
        <v>98</v>
      </c>
      <c r="C1" s="422"/>
      <c r="D1" s="422"/>
      <c r="E1" s="422"/>
      <c r="F1" s="422"/>
      <c r="G1" s="422"/>
      <c r="H1" s="422"/>
      <c r="I1" s="330"/>
      <c r="J1" s="422"/>
      <c r="K1" s="422"/>
      <c r="L1" s="422"/>
      <c r="M1" s="422"/>
      <c r="N1" s="422"/>
      <c r="O1" s="422"/>
    </row>
    <row r="2" spans="1:23" s="123" customFormat="1" ht="45.75" customHeight="1">
      <c r="A2" s="138"/>
      <c r="B2" s="151" t="s">
        <v>238</v>
      </c>
      <c r="C2" s="423"/>
      <c r="D2" s="423"/>
      <c r="E2" s="423"/>
      <c r="F2" s="423"/>
      <c r="G2" s="423"/>
      <c r="H2" s="471"/>
      <c r="I2" s="290"/>
      <c r="J2" s="486"/>
      <c r="K2" s="290"/>
      <c r="L2" s="500"/>
      <c r="M2" s="290"/>
      <c r="N2" s="514"/>
      <c r="O2" s="290"/>
      <c r="P2" s="252"/>
      <c r="Q2" s="252"/>
      <c r="R2" s="252"/>
      <c r="S2" s="252"/>
      <c r="U2" s="306"/>
      <c r="W2" s="324"/>
    </row>
    <row r="3" spans="1:23" s="389" customFormat="1" ht="18" customHeight="1">
      <c r="A3" s="394"/>
      <c r="B3" s="408" t="s">
        <v>246</v>
      </c>
      <c r="C3" s="424" t="s">
        <v>123</v>
      </c>
      <c r="D3" s="435"/>
      <c r="E3" s="442" t="s">
        <v>12</v>
      </c>
      <c r="F3" s="447"/>
      <c r="G3" s="459"/>
      <c r="H3" s="472" t="s">
        <v>232</v>
      </c>
      <c r="I3" s="472" t="s">
        <v>75</v>
      </c>
      <c r="J3" s="487" t="s">
        <v>233</v>
      </c>
      <c r="K3" s="487"/>
      <c r="L3" s="487"/>
      <c r="M3" s="509"/>
      <c r="N3" s="515" t="s">
        <v>136</v>
      </c>
      <c r="O3" s="515" t="s">
        <v>234</v>
      </c>
      <c r="P3" s="388"/>
    </row>
    <row r="4" spans="1:23" s="389" customFormat="1" ht="30" customHeight="1">
      <c r="A4" s="395"/>
      <c r="B4" s="409"/>
      <c r="C4" s="425"/>
      <c r="D4" s="436" t="s">
        <v>235</v>
      </c>
      <c r="E4" s="443"/>
      <c r="F4" s="448" t="s">
        <v>111</v>
      </c>
      <c r="G4" s="460" t="s">
        <v>237</v>
      </c>
      <c r="H4" s="473"/>
      <c r="I4" s="473" t="s">
        <v>239</v>
      </c>
      <c r="J4" s="443"/>
      <c r="K4" s="490" t="s">
        <v>112</v>
      </c>
      <c r="L4" s="501" t="s">
        <v>172</v>
      </c>
      <c r="M4" s="510" t="s">
        <v>115</v>
      </c>
      <c r="N4" s="516"/>
      <c r="O4" s="516"/>
      <c r="P4" s="320" t="s">
        <v>56</v>
      </c>
    </row>
    <row r="5" spans="1:23" s="389" customFormat="1" ht="27" customHeight="1">
      <c r="A5" s="396">
        <v>1</v>
      </c>
      <c r="B5" s="410" t="s">
        <v>130</v>
      </c>
      <c r="C5" s="426">
        <v>353476</v>
      </c>
      <c r="D5" s="437">
        <v>82077</v>
      </c>
      <c r="E5" s="376">
        <v>40595</v>
      </c>
      <c r="F5" s="449">
        <v>19752</v>
      </c>
      <c r="G5" s="461">
        <v>20843</v>
      </c>
      <c r="H5" s="437">
        <v>123749</v>
      </c>
      <c r="I5" s="437">
        <v>7031</v>
      </c>
      <c r="J5" s="376">
        <v>7100</v>
      </c>
      <c r="K5" s="491">
        <v>4989</v>
      </c>
      <c r="L5" s="426">
        <v>1962</v>
      </c>
      <c r="M5" s="461">
        <v>149</v>
      </c>
      <c r="N5" s="489">
        <v>34445</v>
      </c>
      <c r="O5" s="489">
        <v>335570</v>
      </c>
      <c r="P5" s="388"/>
    </row>
    <row r="6" spans="1:23" s="389" customFormat="1" ht="27" customHeight="1">
      <c r="A6" s="397">
        <v>2</v>
      </c>
      <c r="B6" s="411" t="s">
        <v>140</v>
      </c>
      <c r="C6" s="427">
        <v>59934</v>
      </c>
      <c r="D6" s="438" t="s">
        <v>231</v>
      </c>
      <c r="E6" s="367">
        <v>16279</v>
      </c>
      <c r="F6" s="450" t="s">
        <v>231</v>
      </c>
      <c r="G6" s="462" t="s">
        <v>231</v>
      </c>
      <c r="H6" s="438">
        <v>6764</v>
      </c>
      <c r="I6" s="438">
        <v>785</v>
      </c>
      <c r="J6" s="367">
        <v>22</v>
      </c>
      <c r="K6" s="492">
        <v>8</v>
      </c>
      <c r="L6" s="427">
        <v>14</v>
      </c>
      <c r="M6" s="462">
        <v>0</v>
      </c>
      <c r="N6" s="517">
        <v>548</v>
      </c>
      <c r="O6" s="517">
        <v>67552</v>
      </c>
      <c r="P6" s="8" t="s">
        <v>14</v>
      </c>
    </row>
    <row r="7" spans="1:23" s="389" customFormat="1" ht="27" customHeight="1">
      <c r="A7" s="398">
        <v>3</v>
      </c>
      <c r="B7" s="412" t="s">
        <v>120</v>
      </c>
      <c r="C7" s="428">
        <v>30211</v>
      </c>
      <c r="D7" s="378" t="s">
        <v>231</v>
      </c>
      <c r="E7" s="377">
        <v>16883</v>
      </c>
      <c r="F7" s="451" t="s">
        <v>231</v>
      </c>
      <c r="G7" s="463" t="s">
        <v>229</v>
      </c>
      <c r="H7" s="378">
        <v>2619</v>
      </c>
      <c r="I7" s="378">
        <v>166</v>
      </c>
      <c r="J7" s="377">
        <v>6</v>
      </c>
      <c r="K7" s="493">
        <v>0</v>
      </c>
      <c r="L7" s="428">
        <v>6</v>
      </c>
      <c r="M7" s="463">
        <v>0</v>
      </c>
      <c r="N7" s="469">
        <v>365</v>
      </c>
      <c r="O7" s="469">
        <v>16263</v>
      </c>
      <c r="P7" s="8" t="s">
        <v>14</v>
      </c>
    </row>
    <row r="8" spans="1:23" s="389" customFormat="1" ht="27" customHeight="1">
      <c r="A8" s="398">
        <v>4</v>
      </c>
      <c r="B8" s="412" t="s">
        <v>149</v>
      </c>
      <c r="C8" s="428">
        <v>10040</v>
      </c>
      <c r="D8" s="378">
        <v>2327</v>
      </c>
      <c r="E8" s="377">
        <v>2306</v>
      </c>
      <c r="F8" s="451">
        <v>551</v>
      </c>
      <c r="G8" s="463">
        <v>1755</v>
      </c>
      <c r="H8" s="378">
        <v>375</v>
      </c>
      <c r="I8" s="378">
        <v>30</v>
      </c>
      <c r="J8" s="377">
        <v>3</v>
      </c>
      <c r="K8" s="493">
        <v>1</v>
      </c>
      <c r="L8" s="428">
        <v>2</v>
      </c>
      <c r="M8" s="463">
        <v>0</v>
      </c>
      <c r="N8" s="469">
        <v>298</v>
      </c>
      <c r="O8" s="469">
        <v>6532</v>
      </c>
      <c r="P8" s="8" t="s">
        <v>62</v>
      </c>
    </row>
    <row r="9" spans="1:23" s="389" customFormat="1" ht="27" customHeight="1">
      <c r="A9" s="398">
        <v>5</v>
      </c>
      <c r="B9" s="412" t="s">
        <v>150</v>
      </c>
      <c r="C9" s="428">
        <v>109759</v>
      </c>
      <c r="D9" s="378">
        <v>40898</v>
      </c>
      <c r="E9" s="377">
        <v>22134</v>
      </c>
      <c r="F9" s="451" t="s">
        <v>229</v>
      </c>
      <c r="G9" s="463" t="s">
        <v>229</v>
      </c>
      <c r="H9" s="209">
        <v>26900</v>
      </c>
      <c r="I9" s="378" t="s">
        <v>229</v>
      </c>
      <c r="J9" s="377">
        <v>1562</v>
      </c>
      <c r="K9" s="493" t="s">
        <v>229</v>
      </c>
      <c r="L9" s="428" t="s">
        <v>229</v>
      </c>
      <c r="M9" s="463" t="s">
        <v>229</v>
      </c>
      <c r="N9" s="469">
        <v>2856</v>
      </c>
      <c r="O9" s="469">
        <v>109537</v>
      </c>
      <c r="P9" s="8" t="s">
        <v>22</v>
      </c>
    </row>
    <row r="10" spans="1:23" s="389" customFormat="1" ht="27" customHeight="1">
      <c r="A10" s="398">
        <v>6</v>
      </c>
      <c r="B10" s="412" t="s">
        <v>153</v>
      </c>
      <c r="C10" s="428">
        <v>10290</v>
      </c>
      <c r="D10" s="378">
        <v>1914</v>
      </c>
      <c r="E10" s="377">
        <v>1713</v>
      </c>
      <c r="F10" s="451" t="s">
        <v>229</v>
      </c>
      <c r="G10" s="463" t="s">
        <v>229</v>
      </c>
      <c r="H10" s="209"/>
      <c r="I10" s="378" t="s">
        <v>229</v>
      </c>
      <c r="J10" s="377">
        <v>80</v>
      </c>
      <c r="K10" s="493" t="s">
        <v>229</v>
      </c>
      <c r="L10" s="428" t="s">
        <v>229</v>
      </c>
      <c r="M10" s="463" t="s">
        <v>229</v>
      </c>
      <c r="N10" s="469">
        <v>1246</v>
      </c>
      <c r="O10" s="469">
        <v>4601</v>
      </c>
      <c r="P10" s="8" t="s">
        <v>22</v>
      </c>
    </row>
    <row r="11" spans="1:23" s="389" customFormat="1" ht="27" customHeight="1">
      <c r="A11" s="398">
        <v>7</v>
      </c>
      <c r="B11" s="412" t="s">
        <v>154</v>
      </c>
      <c r="C11" s="428">
        <v>12399</v>
      </c>
      <c r="D11" s="378">
        <v>2072</v>
      </c>
      <c r="E11" s="377">
        <v>1443</v>
      </c>
      <c r="F11" s="451" t="s">
        <v>229</v>
      </c>
      <c r="G11" s="463" t="s">
        <v>229</v>
      </c>
      <c r="H11" s="209"/>
      <c r="I11" s="378" t="s">
        <v>229</v>
      </c>
      <c r="J11" s="377">
        <v>56</v>
      </c>
      <c r="K11" s="493" t="s">
        <v>229</v>
      </c>
      <c r="L11" s="428" t="s">
        <v>229</v>
      </c>
      <c r="M11" s="463" t="s">
        <v>229</v>
      </c>
      <c r="N11" s="469">
        <v>35</v>
      </c>
      <c r="O11" s="469">
        <v>6595</v>
      </c>
      <c r="P11" s="8" t="s">
        <v>22</v>
      </c>
    </row>
    <row r="12" spans="1:23" s="389" customFormat="1" ht="27" customHeight="1">
      <c r="A12" s="398">
        <v>8</v>
      </c>
      <c r="B12" s="412" t="s">
        <v>118</v>
      </c>
      <c r="C12" s="428">
        <v>38746</v>
      </c>
      <c r="D12" s="378">
        <v>7817</v>
      </c>
      <c r="E12" s="377">
        <v>1230</v>
      </c>
      <c r="F12" s="451" t="s">
        <v>229</v>
      </c>
      <c r="G12" s="463" t="s">
        <v>229</v>
      </c>
      <c r="H12" s="209"/>
      <c r="I12" s="378" t="s">
        <v>229</v>
      </c>
      <c r="J12" s="377">
        <v>420</v>
      </c>
      <c r="K12" s="493" t="s">
        <v>229</v>
      </c>
      <c r="L12" s="428" t="s">
        <v>229</v>
      </c>
      <c r="M12" s="463" t="s">
        <v>229</v>
      </c>
      <c r="N12" s="469">
        <v>212</v>
      </c>
      <c r="O12" s="469">
        <v>15527</v>
      </c>
      <c r="P12" s="8" t="s">
        <v>22</v>
      </c>
    </row>
    <row r="13" spans="1:23" s="389" customFormat="1" ht="27" customHeight="1">
      <c r="A13" s="398">
        <v>9</v>
      </c>
      <c r="B13" s="412" t="s">
        <v>155</v>
      </c>
      <c r="C13" s="428">
        <v>30318</v>
      </c>
      <c r="D13" s="378">
        <v>7258</v>
      </c>
      <c r="E13" s="377">
        <v>2072</v>
      </c>
      <c r="F13" s="451">
        <v>65</v>
      </c>
      <c r="G13" s="463">
        <v>39</v>
      </c>
      <c r="H13" s="474">
        <v>14570</v>
      </c>
      <c r="I13" s="378">
        <v>691</v>
      </c>
      <c r="J13" s="377">
        <v>6</v>
      </c>
      <c r="K13" s="493">
        <v>4</v>
      </c>
      <c r="L13" s="428">
        <v>1</v>
      </c>
      <c r="M13" s="463">
        <v>1</v>
      </c>
      <c r="N13" s="469">
        <v>641</v>
      </c>
      <c r="O13" s="469">
        <v>30911</v>
      </c>
      <c r="P13" s="8" t="s">
        <v>66</v>
      </c>
    </row>
    <row r="14" spans="1:23" s="389" customFormat="1" ht="27" customHeight="1">
      <c r="A14" s="398">
        <v>10</v>
      </c>
      <c r="B14" s="412" t="s">
        <v>157</v>
      </c>
      <c r="C14" s="428">
        <v>4359</v>
      </c>
      <c r="D14" s="378">
        <v>914</v>
      </c>
      <c r="E14" s="377">
        <v>406</v>
      </c>
      <c r="F14" s="451">
        <v>2</v>
      </c>
      <c r="G14" s="463">
        <v>7</v>
      </c>
      <c r="H14" s="475"/>
      <c r="I14" s="378">
        <v>299</v>
      </c>
      <c r="J14" s="377">
        <v>69</v>
      </c>
      <c r="K14" s="493">
        <v>0</v>
      </c>
      <c r="L14" s="428">
        <v>5</v>
      </c>
      <c r="M14" s="463">
        <v>1</v>
      </c>
      <c r="N14" s="469">
        <v>61</v>
      </c>
      <c r="O14" s="469">
        <v>2198</v>
      </c>
      <c r="P14" s="8" t="s">
        <v>66</v>
      </c>
    </row>
    <row r="15" spans="1:23" s="389" customFormat="1" ht="27" customHeight="1">
      <c r="A15" s="398">
        <v>11</v>
      </c>
      <c r="B15" s="412" t="s">
        <v>88</v>
      </c>
      <c r="C15" s="428">
        <v>2591</v>
      </c>
      <c r="D15" s="378">
        <v>545</v>
      </c>
      <c r="E15" s="377">
        <v>1213</v>
      </c>
      <c r="F15" s="451">
        <v>54</v>
      </c>
      <c r="G15" s="463">
        <v>1159</v>
      </c>
      <c r="H15" s="378">
        <v>604</v>
      </c>
      <c r="I15" s="378">
        <v>30</v>
      </c>
      <c r="J15" s="377">
        <v>2</v>
      </c>
      <c r="K15" s="493">
        <v>0</v>
      </c>
      <c r="L15" s="428">
        <v>2</v>
      </c>
      <c r="M15" s="463">
        <v>0</v>
      </c>
      <c r="N15" s="469">
        <v>84</v>
      </c>
      <c r="O15" s="469">
        <v>3485</v>
      </c>
      <c r="P15" s="8" t="s">
        <v>39</v>
      </c>
    </row>
    <row r="16" spans="1:23" s="389" customFormat="1" ht="27" customHeight="1">
      <c r="A16" s="398">
        <v>12</v>
      </c>
      <c r="B16" s="412" t="s">
        <v>159</v>
      </c>
      <c r="C16" s="428">
        <v>123777</v>
      </c>
      <c r="D16" s="378">
        <v>28649</v>
      </c>
      <c r="E16" s="377">
        <v>7092</v>
      </c>
      <c r="F16" s="451">
        <v>616</v>
      </c>
      <c r="G16" s="463">
        <v>6476</v>
      </c>
      <c r="H16" s="378">
        <v>8692</v>
      </c>
      <c r="I16" s="378">
        <v>8203</v>
      </c>
      <c r="J16" s="377">
        <v>53</v>
      </c>
      <c r="K16" s="493" t="s">
        <v>229</v>
      </c>
      <c r="L16" s="428" t="s">
        <v>229</v>
      </c>
      <c r="M16" s="463" t="s">
        <v>229</v>
      </c>
      <c r="N16" s="469">
        <v>2564</v>
      </c>
      <c r="O16" s="469">
        <v>81309</v>
      </c>
      <c r="P16" s="8" t="s">
        <v>34</v>
      </c>
    </row>
    <row r="17" spans="1:17" s="387" customFormat="1" ht="27" customHeight="1">
      <c r="A17" s="399">
        <v>13</v>
      </c>
      <c r="B17" s="413" t="s">
        <v>161</v>
      </c>
      <c r="C17" s="429">
        <v>14195</v>
      </c>
      <c r="D17" s="439">
        <v>3362</v>
      </c>
      <c r="E17" s="444">
        <v>3865</v>
      </c>
      <c r="F17" s="452">
        <v>194</v>
      </c>
      <c r="G17" s="464">
        <v>3865</v>
      </c>
      <c r="H17" s="439">
        <v>718</v>
      </c>
      <c r="I17" s="439">
        <v>1409</v>
      </c>
      <c r="J17" s="444">
        <v>0</v>
      </c>
      <c r="K17" s="494" t="s">
        <v>11</v>
      </c>
      <c r="L17" s="429" t="s">
        <v>11</v>
      </c>
      <c r="M17" s="464" t="s">
        <v>11</v>
      </c>
      <c r="N17" s="518">
        <v>274</v>
      </c>
      <c r="O17" s="518">
        <v>19645</v>
      </c>
      <c r="P17" s="8" t="s">
        <v>34</v>
      </c>
      <c r="Q17" s="384"/>
    </row>
    <row r="18" spans="1:17" s="390" customFormat="1" ht="27" customHeight="1">
      <c r="A18" s="400">
        <v>14</v>
      </c>
      <c r="B18" s="411" t="s">
        <v>165</v>
      </c>
      <c r="C18" s="428">
        <v>415268</v>
      </c>
      <c r="D18" s="440">
        <v>142871</v>
      </c>
      <c r="E18" s="377">
        <v>14928</v>
      </c>
      <c r="F18" s="451" t="s">
        <v>11</v>
      </c>
      <c r="G18" s="463" t="s">
        <v>11</v>
      </c>
      <c r="H18" s="476">
        <v>68186</v>
      </c>
      <c r="I18" s="378">
        <v>19204</v>
      </c>
      <c r="J18" s="377">
        <v>664</v>
      </c>
      <c r="K18" s="493" t="s">
        <v>11</v>
      </c>
      <c r="L18" s="428" t="s">
        <v>11</v>
      </c>
      <c r="M18" s="463" t="s">
        <v>11</v>
      </c>
      <c r="N18" s="469">
        <v>12659</v>
      </c>
      <c r="O18" s="469">
        <v>215893</v>
      </c>
      <c r="P18" s="8" t="s">
        <v>69</v>
      </c>
    </row>
    <row r="19" spans="1:17" s="390" customFormat="1" ht="27" customHeight="1">
      <c r="A19" s="401"/>
      <c r="B19" s="411" t="s">
        <v>89</v>
      </c>
      <c r="C19" s="428">
        <v>8020</v>
      </c>
      <c r="D19" s="378">
        <v>2442</v>
      </c>
      <c r="E19" s="377">
        <v>0</v>
      </c>
      <c r="F19" s="451" t="s">
        <v>11</v>
      </c>
      <c r="G19" s="463" t="s">
        <v>11</v>
      </c>
      <c r="H19" s="476"/>
      <c r="I19" s="378">
        <v>1380</v>
      </c>
      <c r="J19" s="377">
        <v>0</v>
      </c>
      <c r="K19" s="493" t="s">
        <v>11</v>
      </c>
      <c r="L19" s="428" t="s">
        <v>11</v>
      </c>
      <c r="M19" s="463" t="s">
        <v>11</v>
      </c>
      <c r="N19" s="469">
        <v>0</v>
      </c>
      <c r="O19" s="469">
        <v>84228</v>
      </c>
      <c r="P19" s="8" t="s">
        <v>69</v>
      </c>
    </row>
    <row r="20" spans="1:17" s="389" customFormat="1" ht="27" customHeight="1">
      <c r="A20" s="398">
        <v>15</v>
      </c>
      <c r="B20" s="412" t="s">
        <v>167</v>
      </c>
      <c r="C20" s="428">
        <v>26873</v>
      </c>
      <c r="D20" s="378">
        <v>12767</v>
      </c>
      <c r="E20" s="377">
        <v>598</v>
      </c>
      <c r="F20" s="451" t="s">
        <v>229</v>
      </c>
      <c r="G20" s="463" t="s">
        <v>229</v>
      </c>
      <c r="H20" s="476"/>
      <c r="I20" s="378">
        <v>1252</v>
      </c>
      <c r="J20" s="377">
        <v>15</v>
      </c>
      <c r="K20" s="493" t="s">
        <v>229</v>
      </c>
      <c r="L20" s="428" t="s">
        <v>229</v>
      </c>
      <c r="M20" s="463" t="s">
        <v>229</v>
      </c>
      <c r="N20" s="469">
        <v>0</v>
      </c>
      <c r="O20" s="469">
        <v>9628</v>
      </c>
      <c r="P20" s="8" t="s">
        <v>69</v>
      </c>
    </row>
    <row r="21" spans="1:17" s="391" customFormat="1" ht="27" customHeight="1">
      <c r="A21" s="402">
        <v>16</v>
      </c>
      <c r="B21" s="414" t="s">
        <v>169</v>
      </c>
      <c r="C21" s="428">
        <v>132967</v>
      </c>
      <c r="D21" s="378">
        <v>60870</v>
      </c>
      <c r="E21" s="377">
        <v>1493</v>
      </c>
      <c r="F21" s="451" t="s">
        <v>229</v>
      </c>
      <c r="G21" s="463" t="s">
        <v>229</v>
      </c>
      <c r="H21" s="477"/>
      <c r="I21" s="378">
        <v>4593</v>
      </c>
      <c r="J21" s="377">
        <v>202</v>
      </c>
      <c r="K21" s="493" t="s">
        <v>229</v>
      </c>
      <c r="L21" s="428" t="s">
        <v>229</v>
      </c>
      <c r="M21" s="463" t="s">
        <v>229</v>
      </c>
      <c r="N21" s="469">
        <v>2003</v>
      </c>
      <c r="O21" s="469">
        <v>74012</v>
      </c>
      <c r="P21" s="528" t="s">
        <v>69</v>
      </c>
    </row>
    <row r="22" spans="1:17" s="391" customFormat="1" ht="27" customHeight="1">
      <c r="A22" s="402">
        <v>17</v>
      </c>
      <c r="B22" s="414" t="s">
        <v>168</v>
      </c>
      <c r="C22" s="428">
        <v>109816</v>
      </c>
      <c r="D22" s="378">
        <v>40203</v>
      </c>
      <c r="E22" s="377">
        <v>1340</v>
      </c>
      <c r="F22" s="451" t="s">
        <v>11</v>
      </c>
      <c r="G22" s="463" t="s">
        <v>11</v>
      </c>
      <c r="H22" s="477"/>
      <c r="I22" s="378">
        <v>4079</v>
      </c>
      <c r="J22" s="377">
        <v>181</v>
      </c>
      <c r="K22" s="493" t="s">
        <v>11</v>
      </c>
      <c r="L22" s="428" t="s">
        <v>11</v>
      </c>
      <c r="M22" s="463" t="s">
        <v>11</v>
      </c>
      <c r="N22" s="469">
        <v>788</v>
      </c>
      <c r="O22" s="469">
        <v>58768</v>
      </c>
      <c r="P22" s="528" t="s">
        <v>69</v>
      </c>
    </row>
    <row r="23" spans="1:17" s="391" customFormat="1" ht="27" customHeight="1">
      <c r="A23" s="402">
        <v>18</v>
      </c>
      <c r="B23" s="414" t="s">
        <v>10</v>
      </c>
      <c r="C23" s="428">
        <v>16435</v>
      </c>
      <c r="D23" s="378">
        <v>5965</v>
      </c>
      <c r="E23" s="377">
        <v>682</v>
      </c>
      <c r="F23" s="451" t="s">
        <v>231</v>
      </c>
      <c r="G23" s="463" t="s">
        <v>231</v>
      </c>
      <c r="H23" s="477"/>
      <c r="I23" s="474">
        <v>578</v>
      </c>
      <c r="J23" s="488">
        <v>79</v>
      </c>
      <c r="K23" s="495" t="s">
        <v>11</v>
      </c>
      <c r="L23" s="502" t="s">
        <v>11</v>
      </c>
      <c r="M23" s="511" t="s">
        <v>11</v>
      </c>
      <c r="N23" s="519">
        <v>0</v>
      </c>
      <c r="O23" s="519">
        <v>7732</v>
      </c>
      <c r="P23" s="528" t="s">
        <v>69</v>
      </c>
    </row>
    <row r="24" spans="1:17" s="391" customFormat="1" ht="27" customHeight="1">
      <c r="A24" s="402"/>
      <c r="B24" s="414" t="s">
        <v>236</v>
      </c>
      <c r="C24" s="430">
        <v>3336</v>
      </c>
      <c r="D24" s="441">
        <v>785</v>
      </c>
      <c r="E24" s="445" t="s">
        <v>247</v>
      </c>
      <c r="F24" s="453"/>
      <c r="G24" s="465"/>
      <c r="H24" s="478"/>
      <c r="I24" s="484"/>
      <c r="J24" s="484"/>
      <c r="K24" s="484"/>
      <c r="L24" s="484"/>
      <c r="M24" s="484"/>
      <c r="N24" s="484"/>
      <c r="O24" s="526" t="s">
        <v>163</v>
      </c>
      <c r="P24" s="528" t="s">
        <v>69</v>
      </c>
    </row>
    <row r="25" spans="1:17" s="391" customFormat="1" ht="27" customHeight="1">
      <c r="A25" s="402">
        <v>19</v>
      </c>
      <c r="B25" s="414" t="s">
        <v>170</v>
      </c>
      <c r="C25" s="430">
        <v>40358</v>
      </c>
      <c r="D25" s="441">
        <v>9854</v>
      </c>
      <c r="E25" s="379">
        <v>9921</v>
      </c>
      <c r="F25" s="454" t="s">
        <v>229</v>
      </c>
      <c r="G25" s="466" t="s">
        <v>229</v>
      </c>
      <c r="H25" s="479">
        <v>5187</v>
      </c>
      <c r="I25" s="479">
        <v>1558</v>
      </c>
      <c r="J25" s="371">
        <v>19</v>
      </c>
      <c r="K25" s="496">
        <v>1</v>
      </c>
      <c r="L25" s="503">
        <v>17</v>
      </c>
      <c r="M25" s="512">
        <v>1</v>
      </c>
      <c r="N25" s="520">
        <v>1054</v>
      </c>
      <c r="O25" s="520">
        <v>15067</v>
      </c>
      <c r="P25" s="528" t="s">
        <v>52</v>
      </c>
    </row>
    <row r="26" spans="1:17" s="391" customFormat="1" ht="27" customHeight="1">
      <c r="A26" s="402">
        <v>20</v>
      </c>
      <c r="B26" s="414" t="s">
        <v>171</v>
      </c>
      <c r="C26" s="430">
        <v>43092</v>
      </c>
      <c r="D26" s="441">
        <v>13115</v>
      </c>
      <c r="E26" s="379">
        <v>5282</v>
      </c>
      <c r="F26" s="454">
        <v>1198</v>
      </c>
      <c r="G26" s="466">
        <v>4084</v>
      </c>
      <c r="H26" s="441">
        <v>7085</v>
      </c>
      <c r="I26" s="441">
        <v>849</v>
      </c>
      <c r="J26" s="379">
        <v>142</v>
      </c>
      <c r="K26" s="497" t="s">
        <v>11</v>
      </c>
      <c r="L26" s="430" t="s">
        <v>11</v>
      </c>
      <c r="M26" s="430" t="s">
        <v>11</v>
      </c>
      <c r="N26" s="441">
        <v>105</v>
      </c>
      <c r="O26" s="441">
        <v>16078</v>
      </c>
      <c r="P26" s="528" t="s">
        <v>71</v>
      </c>
    </row>
    <row r="27" spans="1:17" s="391" customFormat="1" ht="27" customHeight="1">
      <c r="A27" s="402">
        <v>21</v>
      </c>
      <c r="B27" s="414" t="s">
        <v>175</v>
      </c>
      <c r="C27" s="430">
        <v>17840</v>
      </c>
      <c r="D27" s="441">
        <v>2277</v>
      </c>
      <c r="E27" s="379">
        <v>832</v>
      </c>
      <c r="F27" s="454">
        <v>0</v>
      </c>
      <c r="G27" s="466">
        <v>832</v>
      </c>
      <c r="H27" s="441">
        <v>1152</v>
      </c>
      <c r="I27" s="441">
        <v>263</v>
      </c>
      <c r="J27" s="379">
        <v>94</v>
      </c>
      <c r="K27" s="497" t="s">
        <v>11</v>
      </c>
      <c r="L27" s="430" t="s">
        <v>229</v>
      </c>
      <c r="M27" s="430" t="s">
        <v>229</v>
      </c>
      <c r="N27" s="441">
        <v>20</v>
      </c>
      <c r="O27" s="441">
        <v>5745</v>
      </c>
      <c r="P27" s="528" t="s">
        <v>71</v>
      </c>
    </row>
    <row r="28" spans="1:17" s="391" customFormat="1" ht="27" customHeight="1">
      <c r="A28" s="402">
        <v>22</v>
      </c>
      <c r="B28" s="414" t="s">
        <v>177</v>
      </c>
      <c r="C28" s="430">
        <v>471</v>
      </c>
      <c r="D28" s="441">
        <v>38</v>
      </c>
      <c r="E28" s="379">
        <v>6</v>
      </c>
      <c r="F28" s="454">
        <v>0</v>
      </c>
      <c r="G28" s="466">
        <v>6</v>
      </c>
      <c r="H28" s="441">
        <v>129</v>
      </c>
      <c r="I28" s="441" t="s">
        <v>11</v>
      </c>
      <c r="J28" s="379" t="s">
        <v>11</v>
      </c>
      <c r="K28" s="497" t="s">
        <v>11</v>
      </c>
      <c r="L28" s="430" t="s">
        <v>11</v>
      </c>
      <c r="M28" s="430" t="s">
        <v>11</v>
      </c>
      <c r="N28" s="441">
        <v>0</v>
      </c>
      <c r="O28" s="441">
        <v>475</v>
      </c>
      <c r="P28" s="528" t="s">
        <v>71</v>
      </c>
    </row>
    <row r="29" spans="1:17" s="391" customFormat="1" ht="27" customHeight="1">
      <c r="A29" s="402">
        <v>23</v>
      </c>
      <c r="B29" s="414" t="s">
        <v>23</v>
      </c>
      <c r="C29" s="430">
        <v>832</v>
      </c>
      <c r="D29" s="441">
        <v>145</v>
      </c>
      <c r="E29" s="379">
        <v>0</v>
      </c>
      <c r="F29" s="454">
        <v>0</v>
      </c>
      <c r="G29" s="466">
        <v>0</v>
      </c>
      <c r="H29" s="441">
        <v>341</v>
      </c>
      <c r="I29" s="441" t="s">
        <v>11</v>
      </c>
      <c r="J29" s="379" t="s">
        <v>11</v>
      </c>
      <c r="K29" s="497" t="s">
        <v>11</v>
      </c>
      <c r="L29" s="430" t="s">
        <v>11</v>
      </c>
      <c r="M29" s="430" t="s">
        <v>11</v>
      </c>
      <c r="N29" s="441">
        <v>0</v>
      </c>
      <c r="O29" s="522">
        <v>535</v>
      </c>
      <c r="P29" s="528" t="s">
        <v>71</v>
      </c>
    </row>
    <row r="30" spans="1:17" s="389" customFormat="1" ht="27" customHeight="1">
      <c r="A30" s="398">
        <v>24</v>
      </c>
      <c r="B30" s="412" t="s">
        <v>179</v>
      </c>
      <c r="C30" s="431">
        <v>19300</v>
      </c>
      <c r="D30" s="378">
        <v>5961</v>
      </c>
      <c r="E30" s="377">
        <v>99</v>
      </c>
      <c r="F30" s="455">
        <v>19</v>
      </c>
      <c r="G30" s="467">
        <v>80</v>
      </c>
      <c r="H30" s="378">
        <v>3735</v>
      </c>
      <c r="I30" s="378" t="s">
        <v>231</v>
      </c>
      <c r="J30" s="377">
        <v>1227</v>
      </c>
      <c r="K30" s="493" t="s">
        <v>229</v>
      </c>
      <c r="L30" s="428" t="s">
        <v>11</v>
      </c>
      <c r="M30" s="463" t="s">
        <v>229</v>
      </c>
      <c r="N30" s="521">
        <v>300</v>
      </c>
      <c r="O30" s="521">
        <v>48730</v>
      </c>
      <c r="P30" s="8" t="s">
        <v>57</v>
      </c>
    </row>
    <row r="31" spans="1:17" s="391" customFormat="1" ht="27" customHeight="1">
      <c r="A31" s="402">
        <v>25</v>
      </c>
      <c r="B31" s="414" t="s">
        <v>180</v>
      </c>
      <c r="C31" s="430">
        <v>177463</v>
      </c>
      <c r="D31" s="441">
        <v>60179</v>
      </c>
      <c r="E31" s="379">
        <v>13526</v>
      </c>
      <c r="F31" s="454">
        <v>2501</v>
      </c>
      <c r="G31" s="466">
        <v>11025</v>
      </c>
      <c r="H31" s="441">
        <v>19390</v>
      </c>
      <c r="I31" s="441" t="s">
        <v>11</v>
      </c>
      <c r="J31" s="379">
        <v>4617</v>
      </c>
      <c r="K31" s="497" t="s">
        <v>229</v>
      </c>
      <c r="L31" s="430" t="s">
        <v>11</v>
      </c>
      <c r="M31" s="466" t="s">
        <v>229</v>
      </c>
      <c r="N31" s="522">
        <v>2250</v>
      </c>
      <c r="O31" s="522">
        <v>276590</v>
      </c>
      <c r="P31" s="528" t="s">
        <v>30</v>
      </c>
    </row>
    <row r="32" spans="1:17" s="391" customFormat="1" ht="27" customHeight="1">
      <c r="A32" s="402">
        <v>26</v>
      </c>
      <c r="B32" s="414" t="s">
        <v>181</v>
      </c>
      <c r="C32" s="430">
        <v>17942</v>
      </c>
      <c r="D32" s="378">
        <v>1897</v>
      </c>
      <c r="E32" s="379">
        <v>3145</v>
      </c>
      <c r="F32" s="454">
        <v>41</v>
      </c>
      <c r="G32" s="466">
        <v>3104</v>
      </c>
      <c r="H32" s="441">
        <v>1721</v>
      </c>
      <c r="I32" s="441">
        <v>627</v>
      </c>
      <c r="J32" s="379">
        <v>98</v>
      </c>
      <c r="K32" s="497">
        <v>87</v>
      </c>
      <c r="L32" s="430">
        <v>2</v>
      </c>
      <c r="M32" s="466">
        <v>9</v>
      </c>
      <c r="N32" s="522">
        <v>166</v>
      </c>
      <c r="O32" s="522">
        <v>28747</v>
      </c>
      <c r="P32" s="528" t="s">
        <v>30</v>
      </c>
    </row>
    <row r="33" spans="1:16" s="389" customFormat="1" ht="27" customHeight="1">
      <c r="A33" s="398">
        <v>27</v>
      </c>
      <c r="B33" s="412" t="s">
        <v>183</v>
      </c>
      <c r="C33" s="428">
        <v>5424</v>
      </c>
      <c r="D33" s="378">
        <v>1108</v>
      </c>
      <c r="E33" s="377">
        <v>1753</v>
      </c>
      <c r="F33" s="451">
        <v>53</v>
      </c>
      <c r="G33" s="463">
        <v>1700</v>
      </c>
      <c r="H33" s="378">
        <v>966</v>
      </c>
      <c r="I33" s="378">
        <v>242</v>
      </c>
      <c r="J33" s="377">
        <v>5</v>
      </c>
      <c r="K33" s="493">
        <v>2</v>
      </c>
      <c r="L33" s="504">
        <v>3</v>
      </c>
      <c r="M33" s="463">
        <v>0</v>
      </c>
      <c r="N33" s="469">
        <v>33</v>
      </c>
      <c r="O33" s="469">
        <v>4805</v>
      </c>
      <c r="P33" s="8" t="s">
        <v>30</v>
      </c>
    </row>
    <row r="34" spans="1:16" s="389" customFormat="1" ht="27" customHeight="1">
      <c r="A34" s="403">
        <v>28</v>
      </c>
      <c r="B34" s="415" t="s">
        <v>184</v>
      </c>
      <c r="C34" s="209">
        <v>14514</v>
      </c>
      <c r="D34" s="209">
        <v>5299</v>
      </c>
      <c r="E34" s="446">
        <v>686</v>
      </c>
      <c r="F34" s="456">
        <v>13</v>
      </c>
      <c r="G34" s="468">
        <v>673</v>
      </c>
      <c r="H34" s="480">
        <v>7597</v>
      </c>
      <c r="I34" s="485">
        <v>224</v>
      </c>
      <c r="J34" s="446">
        <v>315</v>
      </c>
      <c r="K34" s="498">
        <v>231</v>
      </c>
      <c r="L34" s="505">
        <v>19</v>
      </c>
      <c r="M34" s="513">
        <v>65</v>
      </c>
      <c r="N34" s="485">
        <v>66</v>
      </c>
      <c r="O34" s="485">
        <v>11825</v>
      </c>
      <c r="P34" s="8" t="s">
        <v>53</v>
      </c>
    </row>
    <row r="35" spans="1:16" s="389" customFormat="1" ht="27" customHeight="1">
      <c r="A35" s="398">
        <v>29</v>
      </c>
      <c r="B35" s="144" t="s">
        <v>18</v>
      </c>
      <c r="C35" s="378">
        <v>18320</v>
      </c>
      <c r="D35" s="378">
        <v>6859</v>
      </c>
      <c r="E35" s="377">
        <v>13</v>
      </c>
      <c r="F35" s="451">
        <v>0</v>
      </c>
      <c r="G35" s="463">
        <v>13</v>
      </c>
      <c r="H35" s="378">
        <v>2797</v>
      </c>
      <c r="I35" s="378">
        <v>347</v>
      </c>
      <c r="J35" s="377">
        <v>205</v>
      </c>
      <c r="K35" s="493">
        <v>126</v>
      </c>
      <c r="L35" s="428">
        <v>18</v>
      </c>
      <c r="M35" s="463">
        <v>61</v>
      </c>
      <c r="N35" s="209">
        <v>11</v>
      </c>
      <c r="O35" s="209">
        <v>8647</v>
      </c>
      <c r="P35" s="8" t="s">
        <v>53</v>
      </c>
    </row>
    <row r="36" spans="1:16" s="389" customFormat="1" ht="27" customHeight="1">
      <c r="A36" s="398">
        <v>30</v>
      </c>
      <c r="B36" s="144" t="s">
        <v>186</v>
      </c>
      <c r="C36" s="378">
        <v>15764</v>
      </c>
      <c r="D36" s="378">
        <v>5103</v>
      </c>
      <c r="E36" s="377">
        <v>51</v>
      </c>
      <c r="F36" s="451">
        <v>0</v>
      </c>
      <c r="G36" s="463">
        <v>2</v>
      </c>
      <c r="H36" s="378">
        <v>2075</v>
      </c>
      <c r="I36" s="378">
        <v>606</v>
      </c>
      <c r="J36" s="377">
        <v>73</v>
      </c>
      <c r="K36" s="493">
        <v>5</v>
      </c>
      <c r="L36" s="428">
        <v>17</v>
      </c>
      <c r="M36" s="463">
        <v>51</v>
      </c>
      <c r="N36" s="209">
        <v>95</v>
      </c>
      <c r="O36" s="209">
        <v>8358</v>
      </c>
      <c r="P36" s="8" t="s">
        <v>53</v>
      </c>
    </row>
    <row r="37" spans="1:16" s="389" customFormat="1" ht="27" customHeight="1">
      <c r="A37" s="398">
        <v>31</v>
      </c>
      <c r="B37" s="412" t="s">
        <v>8</v>
      </c>
      <c r="C37" s="428">
        <v>81706</v>
      </c>
      <c r="D37" s="378">
        <v>24908</v>
      </c>
      <c r="E37" s="377">
        <v>6108</v>
      </c>
      <c r="F37" s="451">
        <v>304</v>
      </c>
      <c r="G37" s="463">
        <v>5804</v>
      </c>
      <c r="H37" s="378">
        <v>6619</v>
      </c>
      <c r="I37" s="378">
        <v>5493</v>
      </c>
      <c r="J37" s="377">
        <v>701</v>
      </c>
      <c r="K37" s="493">
        <v>394</v>
      </c>
      <c r="L37" s="428">
        <v>123</v>
      </c>
      <c r="M37" s="463">
        <v>184</v>
      </c>
      <c r="N37" s="469">
        <v>1846</v>
      </c>
      <c r="O37" s="469">
        <v>89379</v>
      </c>
      <c r="P37" s="8" t="s">
        <v>40</v>
      </c>
    </row>
    <row r="38" spans="1:16" s="389" customFormat="1" ht="27" customHeight="1">
      <c r="A38" s="398">
        <v>32</v>
      </c>
      <c r="B38" s="412" t="s">
        <v>103</v>
      </c>
      <c r="C38" s="428">
        <v>11822</v>
      </c>
      <c r="D38" s="378">
        <v>2992</v>
      </c>
      <c r="E38" s="377">
        <v>1339</v>
      </c>
      <c r="F38" s="451">
        <v>619</v>
      </c>
      <c r="G38" s="463">
        <v>720</v>
      </c>
      <c r="H38" s="378">
        <v>935</v>
      </c>
      <c r="I38" s="378">
        <v>495</v>
      </c>
      <c r="J38" s="377">
        <v>559</v>
      </c>
      <c r="K38" s="493">
        <v>458</v>
      </c>
      <c r="L38" s="428">
        <v>29</v>
      </c>
      <c r="M38" s="463">
        <v>72</v>
      </c>
      <c r="N38" s="469">
        <v>68</v>
      </c>
      <c r="O38" s="469">
        <v>5685</v>
      </c>
      <c r="P38" s="8" t="s">
        <v>40</v>
      </c>
    </row>
    <row r="39" spans="1:16" s="389" customFormat="1" ht="27" customHeight="1">
      <c r="A39" s="398">
        <v>33</v>
      </c>
      <c r="B39" s="412" t="s">
        <v>188</v>
      </c>
      <c r="C39" s="428">
        <v>11454</v>
      </c>
      <c r="D39" s="378">
        <v>2626</v>
      </c>
      <c r="E39" s="377">
        <v>2770</v>
      </c>
      <c r="F39" s="451">
        <v>168</v>
      </c>
      <c r="G39" s="463">
        <v>2602</v>
      </c>
      <c r="H39" s="378">
        <v>915</v>
      </c>
      <c r="I39" s="378">
        <v>229</v>
      </c>
      <c r="J39" s="377">
        <v>905</v>
      </c>
      <c r="K39" s="493">
        <v>641</v>
      </c>
      <c r="L39" s="428">
        <v>81</v>
      </c>
      <c r="M39" s="463">
        <v>183</v>
      </c>
      <c r="N39" s="469">
        <v>3</v>
      </c>
      <c r="O39" s="469">
        <v>6509</v>
      </c>
      <c r="P39" s="8" t="s">
        <v>40</v>
      </c>
    </row>
    <row r="40" spans="1:16" s="389" customFormat="1" ht="27" customHeight="1">
      <c r="A40" s="398">
        <v>34</v>
      </c>
      <c r="B40" s="412" t="s">
        <v>189</v>
      </c>
      <c r="C40" s="428">
        <v>9052</v>
      </c>
      <c r="D40" s="378">
        <v>3298</v>
      </c>
      <c r="E40" s="377">
        <v>1719</v>
      </c>
      <c r="F40" s="451">
        <v>429</v>
      </c>
      <c r="G40" s="463">
        <v>1290</v>
      </c>
      <c r="H40" s="378">
        <v>698</v>
      </c>
      <c r="I40" s="378">
        <v>1040</v>
      </c>
      <c r="J40" s="377">
        <v>11</v>
      </c>
      <c r="K40" s="493">
        <v>5</v>
      </c>
      <c r="L40" s="428">
        <v>3</v>
      </c>
      <c r="M40" s="463">
        <v>3</v>
      </c>
      <c r="N40" s="469">
        <v>145</v>
      </c>
      <c r="O40" s="469">
        <v>5625</v>
      </c>
      <c r="P40" s="8" t="s">
        <v>40</v>
      </c>
    </row>
    <row r="41" spans="1:16" s="389" customFormat="1" ht="27" customHeight="1">
      <c r="A41" s="398">
        <v>35</v>
      </c>
      <c r="B41" s="412" t="s">
        <v>125</v>
      </c>
      <c r="C41" s="428">
        <v>20092</v>
      </c>
      <c r="D41" s="378">
        <v>5705</v>
      </c>
      <c r="E41" s="377">
        <v>1114</v>
      </c>
      <c r="F41" s="451">
        <v>555</v>
      </c>
      <c r="G41" s="463">
        <v>559</v>
      </c>
      <c r="H41" s="378">
        <v>1687</v>
      </c>
      <c r="I41" s="378">
        <v>64</v>
      </c>
      <c r="J41" s="377">
        <v>383</v>
      </c>
      <c r="K41" s="493">
        <v>248</v>
      </c>
      <c r="L41" s="428">
        <v>57</v>
      </c>
      <c r="M41" s="463">
        <v>78</v>
      </c>
      <c r="N41" s="469">
        <v>435</v>
      </c>
      <c r="O41" s="469">
        <v>31061</v>
      </c>
      <c r="P41" s="8" t="s">
        <v>40</v>
      </c>
    </row>
    <row r="42" spans="1:16" s="389" customFormat="1" ht="27" customHeight="1">
      <c r="A42" s="398">
        <v>36</v>
      </c>
      <c r="B42" s="412" t="s">
        <v>191</v>
      </c>
      <c r="C42" s="428">
        <v>1935</v>
      </c>
      <c r="D42" s="378">
        <v>1027</v>
      </c>
      <c r="E42" s="377">
        <v>142</v>
      </c>
      <c r="F42" s="451">
        <v>64</v>
      </c>
      <c r="G42" s="463">
        <v>78</v>
      </c>
      <c r="H42" s="378">
        <v>304</v>
      </c>
      <c r="I42" s="378">
        <v>22</v>
      </c>
      <c r="J42" s="377">
        <v>13</v>
      </c>
      <c r="K42" s="493">
        <v>5</v>
      </c>
      <c r="L42" s="428">
        <v>3</v>
      </c>
      <c r="M42" s="463">
        <v>5</v>
      </c>
      <c r="N42" s="469" t="s">
        <v>73</v>
      </c>
      <c r="O42" s="469">
        <v>1640</v>
      </c>
      <c r="P42" s="8" t="s">
        <v>40</v>
      </c>
    </row>
    <row r="43" spans="1:16" s="389" customFormat="1" ht="27" customHeight="1">
      <c r="A43" s="398">
        <v>37</v>
      </c>
      <c r="B43" s="412" t="s">
        <v>192</v>
      </c>
      <c r="C43" s="428">
        <v>1762</v>
      </c>
      <c r="D43" s="378">
        <v>310</v>
      </c>
      <c r="E43" s="377">
        <v>197</v>
      </c>
      <c r="F43" s="451">
        <v>9</v>
      </c>
      <c r="G43" s="463">
        <v>188</v>
      </c>
      <c r="H43" s="378">
        <v>231</v>
      </c>
      <c r="I43" s="378">
        <v>8</v>
      </c>
      <c r="J43" s="377">
        <v>8</v>
      </c>
      <c r="K43" s="493">
        <v>5</v>
      </c>
      <c r="L43" s="428">
        <v>2</v>
      </c>
      <c r="M43" s="463">
        <v>1</v>
      </c>
      <c r="N43" s="469" t="s">
        <v>73</v>
      </c>
      <c r="O43" s="469">
        <v>1287</v>
      </c>
      <c r="P43" s="8" t="s">
        <v>40</v>
      </c>
    </row>
    <row r="44" spans="1:16" s="389" customFormat="1" ht="27" customHeight="1">
      <c r="A44" s="398">
        <v>38</v>
      </c>
      <c r="B44" s="412" t="s">
        <v>193</v>
      </c>
      <c r="C44" s="428">
        <v>5294</v>
      </c>
      <c r="D44" s="378">
        <v>2653</v>
      </c>
      <c r="E44" s="377">
        <v>880</v>
      </c>
      <c r="F44" s="451">
        <v>55</v>
      </c>
      <c r="G44" s="463">
        <v>825</v>
      </c>
      <c r="H44" s="378">
        <v>835</v>
      </c>
      <c r="I44" s="378">
        <v>65</v>
      </c>
      <c r="J44" s="377">
        <v>3</v>
      </c>
      <c r="K44" s="493">
        <v>1</v>
      </c>
      <c r="L44" s="428">
        <v>2</v>
      </c>
      <c r="M44" s="463">
        <v>0</v>
      </c>
      <c r="N44" s="469">
        <v>14</v>
      </c>
      <c r="O44" s="469">
        <v>4643</v>
      </c>
      <c r="P44" s="8" t="s">
        <v>40</v>
      </c>
    </row>
    <row r="45" spans="1:16" s="389" customFormat="1" ht="27" customHeight="1">
      <c r="A45" s="398">
        <v>39</v>
      </c>
      <c r="B45" s="412" t="s">
        <v>242</v>
      </c>
      <c r="C45" s="428">
        <v>36118</v>
      </c>
      <c r="D45" s="378">
        <v>6303</v>
      </c>
      <c r="E45" s="377">
        <v>878</v>
      </c>
      <c r="F45" s="451">
        <v>89</v>
      </c>
      <c r="G45" s="463">
        <v>789</v>
      </c>
      <c r="H45" s="378">
        <v>11030</v>
      </c>
      <c r="I45" s="378">
        <v>822</v>
      </c>
      <c r="J45" s="377">
        <v>78</v>
      </c>
      <c r="K45" s="493" t="s">
        <v>11</v>
      </c>
      <c r="L45" s="428" t="s">
        <v>11</v>
      </c>
      <c r="M45" s="463" t="s">
        <v>11</v>
      </c>
      <c r="N45" s="469">
        <v>2343</v>
      </c>
      <c r="O45" s="469">
        <v>34299</v>
      </c>
      <c r="P45" s="8" t="s">
        <v>83</v>
      </c>
    </row>
    <row r="46" spans="1:16" s="389" customFormat="1" ht="27" customHeight="1">
      <c r="A46" s="398">
        <v>40</v>
      </c>
      <c r="B46" s="412" t="s">
        <v>199</v>
      </c>
      <c r="C46" s="428">
        <v>15322</v>
      </c>
      <c r="D46" s="378">
        <v>3167</v>
      </c>
      <c r="E46" s="377">
        <v>3963</v>
      </c>
      <c r="F46" s="451">
        <v>625</v>
      </c>
      <c r="G46" s="463">
        <v>3338</v>
      </c>
      <c r="H46" s="378">
        <v>1867</v>
      </c>
      <c r="I46" s="378" t="s">
        <v>231</v>
      </c>
      <c r="J46" s="377">
        <v>6</v>
      </c>
      <c r="K46" s="493">
        <v>0</v>
      </c>
      <c r="L46" s="428">
        <v>6</v>
      </c>
      <c r="M46" s="463">
        <v>0</v>
      </c>
      <c r="N46" s="469">
        <v>546</v>
      </c>
      <c r="O46" s="469">
        <v>19648</v>
      </c>
      <c r="P46" s="8" t="s">
        <v>83</v>
      </c>
    </row>
    <row r="47" spans="1:16" s="389" customFormat="1" ht="27" customHeight="1">
      <c r="A47" s="398">
        <v>41</v>
      </c>
      <c r="B47" s="412" t="s">
        <v>200</v>
      </c>
      <c r="C47" s="378">
        <v>33138</v>
      </c>
      <c r="D47" s="378">
        <v>14674</v>
      </c>
      <c r="E47" s="377">
        <v>3783</v>
      </c>
      <c r="F47" s="451">
        <v>337</v>
      </c>
      <c r="G47" s="469">
        <v>3446</v>
      </c>
      <c r="H47" s="378">
        <v>1222</v>
      </c>
      <c r="I47" s="378">
        <v>1047</v>
      </c>
      <c r="J47" s="377">
        <v>15</v>
      </c>
      <c r="K47" s="451">
        <v>4</v>
      </c>
      <c r="L47" s="506">
        <v>11</v>
      </c>
      <c r="M47" s="469">
        <v>0</v>
      </c>
      <c r="N47" s="378">
        <v>735</v>
      </c>
      <c r="O47" s="378">
        <v>18341</v>
      </c>
      <c r="P47" s="8" t="s">
        <v>87</v>
      </c>
    </row>
    <row r="48" spans="1:16" s="389" customFormat="1" ht="27" customHeight="1">
      <c r="A48" s="398">
        <v>42</v>
      </c>
      <c r="B48" s="412" t="s">
        <v>201</v>
      </c>
      <c r="C48" s="430">
        <v>71468</v>
      </c>
      <c r="D48" s="441">
        <v>32131</v>
      </c>
      <c r="E48" s="379">
        <v>5069</v>
      </c>
      <c r="F48" s="454">
        <v>1966</v>
      </c>
      <c r="G48" s="466">
        <v>3103</v>
      </c>
      <c r="H48" s="481">
        <v>14116</v>
      </c>
      <c r="I48" s="441">
        <v>321</v>
      </c>
      <c r="J48" s="379">
        <v>609</v>
      </c>
      <c r="K48" s="497">
        <v>532</v>
      </c>
      <c r="L48" s="430" t="s">
        <v>11</v>
      </c>
      <c r="M48" s="466">
        <v>77</v>
      </c>
      <c r="N48" s="522">
        <v>1837</v>
      </c>
      <c r="O48" s="522">
        <v>51070</v>
      </c>
      <c r="P48" s="8" t="s">
        <v>90</v>
      </c>
    </row>
    <row r="49" spans="1:16" s="389" customFormat="1" ht="27" customHeight="1">
      <c r="A49" s="398">
        <v>43</v>
      </c>
      <c r="B49" s="412" t="s">
        <v>203</v>
      </c>
      <c r="C49" s="430">
        <v>30431</v>
      </c>
      <c r="D49" s="441">
        <v>13149</v>
      </c>
      <c r="E49" s="379">
        <v>4193</v>
      </c>
      <c r="F49" s="454">
        <v>3420</v>
      </c>
      <c r="G49" s="466">
        <v>773</v>
      </c>
      <c r="H49" s="482"/>
      <c r="I49" s="441">
        <v>214</v>
      </c>
      <c r="J49" s="379">
        <v>384</v>
      </c>
      <c r="K49" s="497">
        <v>296</v>
      </c>
      <c r="L49" s="430" t="s">
        <v>11</v>
      </c>
      <c r="M49" s="466">
        <v>88</v>
      </c>
      <c r="N49" s="522">
        <v>143</v>
      </c>
      <c r="O49" s="522">
        <v>26963</v>
      </c>
      <c r="P49" s="8" t="s">
        <v>90</v>
      </c>
    </row>
    <row r="50" spans="1:16" s="389" customFormat="1" ht="27" customHeight="1">
      <c r="A50" s="398">
        <v>44</v>
      </c>
      <c r="B50" s="412" t="s">
        <v>204</v>
      </c>
      <c r="C50" s="430">
        <v>39383</v>
      </c>
      <c r="D50" s="441">
        <v>16756</v>
      </c>
      <c r="E50" s="379">
        <v>6254</v>
      </c>
      <c r="F50" s="454">
        <v>5657</v>
      </c>
      <c r="G50" s="466">
        <v>597</v>
      </c>
      <c r="H50" s="482"/>
      <c r="I50" s="441">
        <v>156</v>
      </c>
      <c r="J50" s="379">
        <v>668</v>
      </c>
      <c r="K50" s="497">
        <v>584</v>
      </c>
      <c r="L50" s="430" t="s">
        <v>11</v>
      </c>
      <c r="M50" s="466">
        <v>84</v>
      </c>
      <c r="N50" s="522">
        <v>141</v>
      </c>
      <c r="O50" s="522">
        <v>27315</v>
      </c>
      <c r="P50" s="8" t="s">
        <v>90</v>
      </c>
    </row>
    <row r="51" spans="1:16" s="389" customFormat="1" ht="27" customHeight="1">
      <c r="A51" s="398">
        <v>45</v>
      </c>
      <c r="B51" s="412" t="s">
        <v>206</v>
      </c>
      <c r="C51" s="430">
        <v>29885</v>
      </c>
      <c r="D51" s="441">
        <v>10543</v>
      </c>
      <c r="E51" s="379">
        <v>7862</v>
      </c>
      <c r="F51" s="454">
        <v>5060</v>
      </c>
      <c r="G51" s="466">
        <v>2802</v>
      </c>
      <c r="H51" s="482"/>
      <c r="I51" s="441">
        <v>106</v>
      </c>
      <c r="J51" s="379">
        <v>212</v>
      </c>
      <c r="K51" s="497">
        <v>200</v>
      </c>
      <c r="L51" s="430" t="s">
        <v>11</v>
      </c>
      <c r="M51" s="466">
        <v>12</v>
      </c>
      <c r="N51" s="522">
        <v>460</v>
      </c>
      <c r="O51" s="522">
        <v>23460</v>
      </c>
      <c r="P51" s="8" t="s">
        <v>90</v>
      </c>
    </row>
    <row r="52" spans="1:16" s="389" customFormat="1" ht="27" customHeight="1">
      <c r="A52" s="398">
        <v>46</v>
      </c>
      <c r="B52" s="412" t="s">
        <v>207</v>
      </c>
      <c r="C52" s="430">
        <v>20043</v>
      </c>
      <c r="D52" s="441">
        <v>6443</v>
      </c>
      <c r="E52" s="379">
        <v>7152</v>
      </c>
      <c r="F52" s="454">
        <v>5517</v>
      </c>
      <c r="G52" s="466">
        <v>1635</v>
      </c>
      <c r="H52" s="482"/>
      <c r="I52" s="441">
        <v>192</v>
      </c>
      <c r="J52" s="379">
        <v>420</v>
      </c>
      <c r="K52" s="497">
        <v>383</v>
      </c>
      <c r="L52" s="430" t="s">
        <v>11</v>
      </c>
      <c r="M52" s="466">
        <v>37</v>
      </c>
      <c r="N52" s="522">
        <v>58</v>
      </c>
      <c r="O52" s="469">
        <v>13137</v>
      </c>
      <c r="P52" s="8" t="s">
        <v>90</v>
      </c>
    </row>
    <row r="53" spans="1:16" s="389" customFormat="1" ht="27" customHeight="1">
      <c r="A53" s="398">
        <v>47</v>
      </c>
      <c r="B53" s="412" t="s">
        <v>208</v>
      </c>
      <c r="C53" s="430">
        <v>34973</v>
      </c>
      <c r="D53" s="441">
        <v>14277</v>
      </c>
      <c r="E53" s="379">
        <v>2677</v>
      </c>
      <c r="F53" s="454">
        <v>1456</v>
      </c>
      <c r="G53" s="466">
        <v>1221</v>
      </c>
      <c r="H53" s="479"/>
      <c r="I53" s="441">
        <v>4</v>
      </c>
      <c r="J53" s="379">
        <v>286</v>
      </c>
      <c r="K53" s="497">
        <v>243</v>
      </c>
      <c r="L53" s="430" t="s">
        <v>11</v>
      </c>
      <c r="M53" s="466">
        <v>43</v>
      </c>
      <c r="N53" s="522">
        <v>195</v>
      </c>
      <c r="O53" s="522">
        <v>32091</v>
      </c>
      <c r="P53" s="8" t="s">
        <v>90</v>
      </c>
    </row>
    <row r="54" spans="1:16" s="389" customFormat="1" ht="27" customHeight="1">
      <c r="A54" s="398">
        <v>48</v>
      </c>
      <c r="B54" s="412" t="s">
        <v>78</v>
      </c>
      <c r="C54" s="428">
        <v>57151</v>
      </c>
      <c r="D54" s="378">
        <v>20647</v>
      </c>
      <c r="E54" s="377">
        <v>12149</v>
      </c>
      <c r="F54" s="451">
        <v>2447</v>
      </c>
      <c r="G54" s="463">
        <v>9702</v>
      </c>
      <c r="H54" s="378">
        <v>4459</v>
      </c>
      <c r="I54" s="378">
        <v>1193</v>
      </c>
      <c r="J54" s="377">
        <v>77</v>
      </c>
      <c r="K54" s="493">
        <v>29</v>
      </c>
      <c r="L54" s="428">
        <v>43</v>
      </c>
      <c r="M54" s="463">
        <v>5</v>
      </c>
      <c r="N54" s="469">
        <v>1080</v>
      </c>
      <c r="O54" s="469">
        <v>44336</v>
      </c>
      <c r="P54" s="8" t="s">
        <v>65</v>
      </c>
    </row>
    <row r="55" spans="1:16" s="389" customFormat="1" ht="27" customHeight="1">
      <c r="A55" s="398">
        <v>49</v>
      </c>
      <c r="B55" s="412" t="s">
        <v>210</v>
      </c>
      <c r="C55" s="428">
        <v>17953</v>
      </c>
      <c r="D55" s="378">
        <v>6488</v>
      </c>
      <c r="E55" s="377">
        <v>3704</v>
      </c>
      <c r="F55" s="451">
        <v>1477</v>
      </c>
      <c r="G55" s="463">
        <v>2227</v>
      </c>
      <c r="H55" s="378">
        <v>987</v>
      </c>
      <c r="I55" s="378">
        <v>2032</v>
      </c>
      <c r="J55" s="378">
        <v>7</v>
      </c>
      <c r="K55" s="493">
        <v>3</v>
      </c>
      <c r="L55" s="428">
        <v>4</v>
      </c>
      <c r="M55" s="463">
        <v>0</v>
      </c>
      <c r="N55" s="463">
        <v>218</v>
      </c>
      <c r="O55" s="463">
        <v>9422</v>
      </c>
      <c r="P55" s="8" t="s">
        <v>65</v>
      </c>
    </row>
    <row r="56" spans="1:16" s="389" customFormat="1" ht="27" customHeight="1">
      <c r="A56" s="404">
        <v>50</v>
      </c>
      <c r="B56" s="416" t="s">
        <v>211</v>
      </c>
      <c r="C56" s="432">
        <v>37844</v>
      </c>
      <c r="D56" s="373">
        <v>9834</v>
      </c>
      <c r="E56" s="373">
        <v>1161</v>
      </c>
      <c r="F56" s="457" t="s">
        <v>229</v>
      </c>
      <c r="G56" s="470" t="s">
        <v>229</v>
      </c>
      <c r="H56" s="373">
        <v>3712</v>
      </c>
      <c r="I56" s="373" t="s">
        <v>11</v>
      </c>
      <c r="J56" s="380" t="s">
        <v>11</v>
      </c>
      <c r="K56" s="499" t="s">
        <v>11</v>
      </c>
      <c r="L56" s="432" t="s">
        <v>11</v>
      </c>
      <c r="M56" s="470" t="s">
        <v>11</v>
      </c>
      <c r="N56" s="523">
        <v>983</v>
      </c>
      <c r="O56" s="523">
        <v>31736</v>
      </c>
      <c r="P56" s="8" t="s">
        <v>49</v>
      </c>
    </row>
    <row r="57" spans="1:16" s="389" customFormat="1" ht="26.1" hidden="1" customHeight="1">
      <c r="A57" s="405"/>
      <c r="B57" s="417" t="s">
        <v>212</v>
      </c>
      <c r="C57" s="433">
        <f t="shared" ref="C57:O57" si="0">SUM(C5:C56)</f>
        <v>2450956</v>
      </c>
      <c r="D57" s="433">
        <f t="shared" si="0"/>
        <v>753502</v>
      </c>
      <c r="E57" s="433">
        <f t="shared" si="0"/>
        <v>244700</v>
      </c>
      <c r="F57" s="433">
        <f t="shared" si="0"/>
        <v>55313</v>
      </c>
      <c r="G57" s="433">
        <f t="shared" si="0"/>
        <v>97362</v>
      </c>
      <c r="H57" s="433">
        <f t="shared" si="0"/>
        <v>354969</v>
      </c>
      <c r="I57" s="433">
        <f t="shared" si="0"/>
        <v>67949</v>
      </c>
      <c r="J57" s="433">
        <f t="shared" si="0"/>
        <v>22660</v>
      </c>
      <c r="K57" s="458">
        <f t="shared" si="0"/>
        <v>9485</v>
      </c>
      <c r="L57" s="507">
        <f t="shared" si="0"/>
        <v>2432</v>
      </c>
      <c r="M57" s="434">
        <f t="shared" si="0"/>
        <v>1210</v>
      </c>
      <c r="N57" s="433">
        <f t="shared" si="0"/>
        <v>74429</v>
      </c>
      <c r="O57" s="527">
        <f t="shared" si="0"/>
        <v>2053235</v>
      </c>
      <c r="P57" s="529"/>
    </row>
    <row r="58" spans="1:16" s="392" customFormat="1" ht="57" customHeight="1">
      <c r="A58" s="406"/>
      <c r="B58" s="418"/>
      <c r="P58" s="530"/>
    </row>
    <row r="59" spans="1:16" s="123" customFormat="1" ht="45.75" customHeight="1">
      <c r="A59" s="138"/>
      <c r="B59" s="151" t="s">
        <v>198</v>
      </c>
      <c r="C59" s="241"/>
      <c r="D59" s="241"/>
      <c r="E59" s="241"/>
      <c r="F59" s="241"/>
      <c r="J59" s="324"/>
    </row>
    <row r="60" spans="1:16" s="392" customFormat="1" ht="18" customHeight="1">
      <c r="A60" s="394"/>
      <c r="B60" s="408" t="s">
        <v>246</v>
      </c>
      <c r="C60" s="424" t="s">
        <v>123</v>
      </c>
      <c r="D60" s="435"/>
      <c r="E60" s="442" t="s">
        <v>12</v>
      </c>
      <c r="F60" s="447"/>
      <c r="G60" s="459"/>
      <c r="H60" s="472" t="s">
        <v>232</v>
      </c>
      <c r="I60" s="472" t="s">
        <v>75</v>
      </c>
      <c r="J60" s="487" t="s">
        <v>233</v>
      </c>
      <c r="K60" s="487"/>
      <c r="L60" s="487"/>
      <c r="M60" s="509"/>
      <c r="N60" s="524"/>
      <c r="O60" s="524"/>
      <c r="P60" s="530"/>
    </row>
    <row r="61" spans="1:16" s="389" customFormat="1" ht="30" customHeight="1">
      <c r="A61" s="395"/>
      <c r="B61" s="409"/>
      <c r="C61" s="425"/>
      <c r="D61" s="436" t="s">
        <v>235</v>
      </c>
      <c r="E61" s="443"/>
      <c r="F61" s="448" t="s">
        <v>111</v>
      </c>
      <c r="G61" s="460" t="s">
        <v>237</v>
      </c>
      <c r="H61" s="473"/>
      <c r="I61" s="473" t="s">
        <v>239</v>
      </c>
      <c r="J61" s="443"/>
      <c r="K61" s="490" t="s">
        <v>112</v>
      </c>
      <c r="L61" s="501" t="s">
        <v>172</v>
      </c>
      <c r="M61" s="510" t="s">
        <v>115</v>
      </c>
      <c r="N61" s="390"/>
      <c r="O61" s="390"/>
      <c r="P61" s="8"/>
    </row>
    <row r="62" spans="1:16" s="389" customFormat="1" ht="27" customHeight="1">
      <c r="A62" s="407">
        <v>1</v>
      </c>
      <c r="B62" s="410" t="s">
        <v>142</v>
      </c>
      <c r="C62" s="376">
        <v>1436</v>
      </c>
      <c r="D62" s="437">
        <v>274</v>
      </c>
      <c r="E62" s="376">
        <v>5</v>
      </c>
      <c r="F62" s="449" t="s">
        <v>231</v>
      </c>
      <c r="G62" s="461" t="s">
        <v>231</v>
      </c>
      <c r="H62" s="483">
        <v>14570</v>
      </c>
      <c r="I62" s="437" t="s">
        <v>11</v>
      </c>
      <c r="J62" s="489" t="s">
        <v>11</v>
      </c>
      <c r="K62" s="491"/>
      <c r="L62" s="426"/>
      <c r="M62" s="461"/>
      <c r="P62" s="8" t="s">
        <v>66</v>
      </c>
    </row>
    <row r="63" spans="1:16" s="389" customFormat="1" ht="27" customHeight="1">
      <c r="A63" s="398">
        <v>2</v>
      </c>
      <c r="B63" s="412" t="s">
        <v>190</v>
      </c>
      <c r="C63" s="377">
        <v>2245</v>
      </c>
      <c r="D63" s="378">
        <v>545</v>
      </c>
      <c r="E63" s="377">
        <v>1620</v>
      </c>
      <c r="F63" s="451" t="s">
        <v>231</v>
      </c>
      <c r="G63" s="463" t="s">
        <v>231</v>
      </c>
      <c r="H63" s="475"/>
      <c r="I63" s="475" t="s">
        <v>11</v>
      </c>
      <c r="J63" s="368" t="s">
        <v>11</v>
      </c>
      <c r="K63" s="493"/>
      <c r="L63" s="428"/>
      <c r="M63" s="463"/>
      <c r="P63" s="8" t="s">
        <v>66</v>
      </c>
    </row>
    <row r="64" spans="1:16" s="389" customFormat="1" ht="27" customHeight="1">
      <c r="A64" s="398">
        <v>3</v>
      </c>
      <c r="B64" s="419" t="s">
        <v>214</v>
      </c>
      <c r="C64" s="377">
        <v>4359</v>
      </c>
      <c r="D64" s="378">
        <v>1057</v>
      </c>
      <c r="E64" s="377">
        <v>912</v>
      </c>
      <c r="F64" s="451">
        <v>97</v>
      </c>
      <c r="G64" s="463">
        <v>815</v>
      </c>
      <c r="H64" s="378" t="s">
        <v>11</v>
      </c>
      <c r="I64" s="378" t="s">
        <v>231</v>
      </c>
      <c r="J64" s="377" t="s">
        <v>231</v>
      </c>
      <c r="K64" s="493" t="s">
        <v>113</v>
      </c>
      <c r="L64" s="428" t="s">
        <v>113</v>
      </c>
      <c r="M64" s="463" t="s">
        <v>113</v>
      </c>
      <c r="P64" s="8" t="s">
        <v>43</v>
      </c>
    </row>
    <row r="65" spans="1:16" s="389" customFormat="1" ht="27" customHeight="1">
      <c r="A65" s="398">
        <v>4</v>
      </c>
      <c r="B65" s="419" t="s">
        <v>38</v>
      </c>
      <c r="C65" s="377">
        <v>2939</v>
      </c>
      <c r="D65" s="378">
        <v>465</v>
      </c>
      <c r="E65" s="377">
        <v>0</v>
      </c>
      <c r="F65" s="451">
        <v>0</v>
      </c>
      <c r="G65" s="463">
        <v>0</v>
      </c>
      <c r="H65" s="378">
        <v>0</v>
      </c>
      <c r="I65" s="378" t="s">
        <v>231</v>
      </c>
      <c r="J65" s="377" t="s">
        <v>231</v>
      </c>
      <c r="K65" s="493"/>
      <c r="L65" s="428"/>
      <c r="M65" s="463"/>
      <c r="P65" s="8" t="s">
        <v>101</v>
      </c>
    </row>
    <row r="66" spans="1:16" s="389" customFormat="1" ht="27" customHeight="1">
      <c r="A66" s="398">
        <v>5</v>
      </c>
      <c r="B66" s="419" t="s">
        <v>216</v>
      </c>
      <c r="C66" s="377">
        <v>2336</v>
      </c>
      <c r="D66" s="378">
        <v>414</v>
      </c>
      <c r="E66" s="377">
        <v>110</v>
      </c>
      <c r="F66" s="451">
        <v>20</v>
      </c>
      <c r="G66" s="463">
        <v>90</v>
      </c>
      <c r="H66" s="378">
        <v>0</v>
      </c>
      <c r="I66" s="378" t="s">
        <v>11</v>
      </c>
      <c r="J66" s="377" t="s">
        <v>11</v>
      </c>
      <c r="K66" s="493"/>
      <c r="L66" s="428"/>
      <c r="M66" s="463"/>
      <c r="P66" s="8" t="s">
        <v>101</v>
      </c>
    </row>
    <row r="67" spans="1:16" s="389" customFormat="1" ht="27" customHeight="1">
      <c r="A67" s="398">
        <v>6</v>
      </c>
      <c r="B67" s="419" t="s">
        <v>217</v>
      </c>
      <c r="C67" s="379">
        <v>1604</v>
      </c>
      <c r="D67" s="441">
        <v>196</v>
      </c>
      <c r="E67" s="377">
        <v>120</v>
      </c>
      <c r="F67" s="451">
        <v>0</v>
      </c>
      <c r="G67" s="463">
        <v>120</v>
      </c>
      <c r="H67" s="378">
        <v>0</v>
      </c>
      <c r="I67" s="378" t="s">
        <v>11</v>
      </c>
      <c r="J67" s="377" t="s">
        <v>11</v>
      </c>
      <c r="K67" s="493"/>
      <c r="L67" s="428"/>
      <c r="M67" s="463"/>
      <c r="P67" s="8" t="s">
        <v>101</v>
      </c>
    </row>
    <row r="68" spans="1:16" s="389" customFormat="1" ht="27" customHeight="1">
      <c r="A68" s="398">
        <v>7</v>
      </c>
      <c r="B68" s="420" t="s">
        <v>61</v>
      </c>
      <c r="C68" s="377">
        <v>4367</v>
      </c>
      <c r="D68" s="378">
        <v>3046</v>
      </c>
      <c r="E68" s="377">
        <v>1412</v>
      </c>
      <c r="F68" s="451">
        <v>124</v>
      </c>
      <c r="G68" s="463">
        <v>1288</v>
      </c>
      <c r="H68" s="378">
        <v>929</v>
      </c>
      <c r="I68" s="378" t="s">
        <v>231</v>
      </c>
      <c r="J68" s="377" t="s">
        <v>11</v>
      </c>
      <c r="K68" s="493"/>
      <c r="L68" s="428"/>
      <c r="M68" s="463"/>
      <c r="P68" s="8" t="s">
        <v>84</v>
      </c>
    </row>
    <row r="69" spans="1:16" s="389" customFormat="1" ht="27" customHeight="1">
      <c r="A69" s="398">
        <v>8</v>
      </c>
      <c r="B69" s="420" t="s">
        <v>96</v>
      </c>
      <c r="C69" s="377">
        <v>11036</v>
      </c>
      <c r="D69" s="378">
        <v>5179</v>
      </c>
      <c r="E69" s="377">
        <v>4281</v>
      </c>
      <c r="F69" s="451">
        <v>21</v>
      </c>
      <c r="G69" s="463">
        <v>4260</v>
      </c>
      <c r="H69" s="378">
        <v>858</v>
      </c>
      <c r="I69" s="378" t="s">
        <v>11</v>
      </c>
      <c r="J69" s="377" t="s">
        <v>11</v>
      </c>
      <c r="K69" s="493"/>
      <c r="L69" s="428"/>
      <c r="M69" s="463"/>
      <c r="P69" s="8" t="s">
        <v>84</v>
      </c>
    </row>
    <row r="70" spans="1:16" s="389" customFormat="1" ht="27" customHeight="1">
      <c r="A70" s="398">
        <v>9</v>
      </c>
      <c r="B70" s="412" t="s">
        <v>218</v>
      </c>
      <c r="C70" s="377">
        <v>982</v>
      </c>
      <c r="D70" s="378">
        <v>111</v>
      </c>
      <c r="E70" s="377">
        <v>510</v>
      </c>
      <c r="F70" s="451">
        <v>0</v>
      </c>
      <c r="G70" s="463">
        <v>510</v>
      </c>
      <c r="H70" s="378">
        <v>275</v>
      </c>
      <c r="I70" s="378" t="s">
        <v>11</v>
      </c>
      <c r="J70" s="377" t="s">
        <v>11</v>
      </c>
      <c r="K70" s="493"/>
      <c r="L70" s="428"/>
      <c r="M70" s="463"/>
      <c r="P70" s="8" t="s">
        <v>52</v>
      </c>
    </row>
    <row r="71" spans="1:16" s="389" customFormat="1" ht="27" customHeight="1">
      <c r="A71" s="398">
        <v>10</v>
      </c>
      <c r="B71" s="419" t="s">
        <v>79</v>
      </c>
      <c r="C71" s="377">
        <v>6969</v>
      </c>
      <c r="D71" s="378">
        <v>3138</v>
      </c>
      <c r="E71" s="377">
        <v>39</v>
      </c>
      <c r="F71" s="451">
        <v>31</v>
      </c>
      <c r="G71" s="463">
        <v>8</v>
      </c>
      <c r="H71" s="378">
        <v>974</v>
      </c>
      <c r="I71" s="378" t="s">
        <v>231</v>
      </c>
      <c r="J71" s="377" t="s">
        <v>231</v>
      </c>
      <c r="K71" s="493"/>
      <c r="L71" s="428"/>
      <c r="M71" s="463"/>
      <c r="P71" s="8" t="s">
        <v>51</v>
      </c>
    </row>
    <row r="72" spans="1:16" s="389" customFormat="1" ht="27" customHeight="1">
      <c r="A72" s="398">
        <v>11</v>
      </c>
      <c r="B72" s="419" t="s">
        <v>162</v>
      </c>
      <c r="C72" s="379">
        <v>1596</v>
      </c>
      <c r="D72" s="441">
        <v>241</v>
      </c>
      <c r="E72" s="379">
        <v>466</v>
      </c>
      <c r="F72" s="454">
        <v>0</v>
      </c>
      <c r="G72" s="466">
        <v>491</v>
      </c>
      <c r="H72" s="441">
        <v>213</v>
      </c>
      <c r="I72" s="378">
        <v>0</v>
      </c>
      <c r="J72" s="377">
        <v>0</v>
      </c>
      <c r="K72" s="493"/>
      <c r="L72" s="428"/>
      <c r="M72" s="463"/>
      <c r="P72" s="8" t="s">
        <v>106</v>
      </c>
    </row>
    <row r="73" spans="1:16" s="389" customFormat="1" ht="27" customHeight="1">
      <c r="A73" s="398">
        <v>12</v>
      </c>
      <c r="B73" s="421" t="s">
        <v>221</v>
      </c>
      <c r="C73" s="379">
        <v>1962</v>
      </c>
      <c r="D73" s="441">
        <v>958</v>
      </c>
      <c r="E73" s="379">
        <v>0</v>
      </c>
      <c r="F73" s="454">
        <v>0</v>
      </c>
      <c r="G73" s="466">
        <v>0</v>
      </c>
      <c r="H73" s="441" t="s">
        <v>231</v>
      </c>
      <c r="I73" s="441" t="s">
        <v>11</v>
      </c>
      <c r="J73" s="379" t="s">
        <v>231</v>
      </c>
      <c r="K73" s="497"/>
      <c r="L73" s="430"/>
      <c r="M73" s="466"/>
      <c r="N73" s="391"/>
      <c r="O73" s="391"/>
      <c r="P73" s="528" t="s">
        <v>109</v>
      </c>
    </row>
    <row r="74" spans="1:16" s="389" customFormat="1" ht="27" customHeight="1">
      <c r="A74" s="398">
        <v>13</v>
      </c>
      <c r="B74" s="412" t="s">
        <v>132</v>
      </c>
      <c r="C74" s="377">
        <v>1990</v>
      </c>
      <c r="D74" s="378">
        <v>390</v>
      </c>
      <c r="E74" s="377">
        <v>340</v>
      </c>
      <c r="F74" s="451">
        <v>0</v>
      </c>
      <c r="G74" s="463">
        <v>340</v>
      </c>
      <c r="H74" s="378">
        <v>341</v>
      </c>
      <c r="I74" s="378" t="s">
        <v>11</v>
      </c>
      <c r="J74" s="377" t="s">
        <v>11</v>
      </c>
      <c r="K74" s="493"/>
      <c r="L74" s="428"/>
      <c r="M74" s="463"/>
      <c r="P74" s="8" t="s">
        <v>30</v>
      </c>
    </row>
    <row r="75" spans="1:16" s="391" customFormat="1" ht="27" customHeight="1">
      <c r="A75" s="402">
        <v>14</v>
      </c>
      <c r="B75" s="414" t="s">
        <v>222</v>
      </c>
      <c r="C75" s="379">
        <v>1353</v>
      </c>
      <c r="D75" s="441">
        <v>168</v>
      </c>
      <c r="E75" s="379">
        <v>229</v>
      </c>
      <c r="F75" s="454">
        <v>15</v>
      </c>
      <c r="G75" s="466">
        <v>214</v>
      </c>
      <c r="H75" s="441">
        <v>444</v>
      </c>
      <c r="I75" s="441" t="s">
        <v>11</v>
      </c>
      <c r="J75" s="379" t="s">
        <v>11</v>
      </c>
      <c r="K75" s="497"/>
      <c r="L75" s="430"/>
      <c r="M75" s="466"/>
      <c r="P75" s="528" t="s">
        <v>30</v>
      </c>
    </row>
    <row r="76" spans="1:16" s="389" customFormat="1" ht="27" customHeight="1">
      <c r="A76" s="398">
        <v>15</v>
      </c>
      <c r="B76" s="412" t="s">
        <v>178</v>
      </c>
      <c r="C76" s="377">
        <v>1638</v>
      </c>
      <c r="D76" s="378">
        <v>1024</v>
      </c>
      <c r="E76" s="377">
        <v>687</v>
      </c>
      <c r="F76" s="451">
        <v>2</v>
      </c>
      <c r="G76" s="463">
        <v>299</v>
      </c>
      <c r="H76" s="378">
        <v>330</v>
      </c>
      <c r="I76" s="378" t="s">
        <v>11</v>
      </c>
      <c r="J76" s="377" t="s">
        <v>11</v>
      </c>
      <c r="K76" s="493"/>
      <c r="L76" s="428"/>
      <c r="M76" s="463"/>
      <c r="P76" s="8" t="s">
        <v>30</v>
      </c>
    </row>
    <row r="77" spans="1:16" s="389" customFormat="1" ht="27" customHeight="1">
      <c r="A77" s="398">
        <v>16</v>
      </c>
      <c r="B77" s="412" t="s">
        <v>223</v>
      </c>
      <c r="C77" s="377">
        <v>7526</v>
      </c>
      <c r="D77" s="378">
        <v>1836</v>
      </c>
      <c r="E77" s="377">
        <v>3393</v>
      </c>
      <c r="F77" s="451">
        <v>42</v>
      </c>
      <c r="G77" s="463">
        <v>3351</v>
      </c>
      <c r="H77" s="378">
        <v>1218</v>
      </c>
      <c r="I77" s="378" t="s">
        <v>11</v>
      </c>
      <c r="J77" s="377" t="s">
        <v>11</v>
      </c>
      <c r="K77" s="493"/>
      <c r="L77" s="428"/>
      <c r="M77" s="463"/>
      <c r="P77" s="8" t="s">
        <v>30</v>
      </c>
    </row>
    <row r="78" spans="1:16" s="389" customFormat="1" ht="27" customHeight="1">
      <c r="A78" s="398">
        <v>17</v>
      </c>
      <c r="B78" s="412" t="s">
        <v>16</v>
      </c>
      <c r="C78" s="377">
        <v>4096</v>
      </c>
      <c r="D78" s="378">
        <v>972</v>
      </c>
      <c r="E78" s="377">
        <v>236</v>
      </c>
      <c r="F78" s="451">
        <v>1</v>
      </c>
      <c r="G78" s="463">
        <v>235</v>
      </c>
      <c r="H78" s="378">
        <v>866</v>
      </c>
      <c r="I78" s="378" t="s">
        <v>11</v>
      </c>
      <c r="J78" s="377" t="s">
        <v>11</v>
      </c>
      <c r="K78" s="493"/>
      <c r="L78" s="428"/>
      <c r="M78" s="463"/>
      <c r="P78" s="8" t="s">
        <v>30</v>
      </c>
    </row>
    <row r="79" spans="1:16" s="389" customFormat="1" ht="27" customHeight="1">
      <c r="A79" s="398">
        <v>18</v>
      </c>
      <c r="B79" s="412" t="s">
        <v>240</v>
      </c>
      <c r="C79" s="377">
        <v>110</v>
      </c>
      <c r="D79" s="378">
        <v>63</v>
      </c>
      <c r="E79" s="377">
        <v>0</v>
      </c>
      <c r="F79" s="451">
        <v>0</v>
      </c>
      <c r="G79" s="463">
        <v>0</v>
      </c>
      <c r="H79" s="378">
        <v>0</v>
      </c>
      <c r="I79" s="378">
        <v>0</v>
      </c>
      <c r="J79" s="377">
        <v>0</v>
      </c>
      <c r="K79" s="493"/>
      <c r="L79" s="428"/>
      <c r="M79" s="463"/>
      <c r="N79" s="525"/>
      <c r="O79" s="525"/>
      <c r="P79" s="8" t="s">
        <v>83</v>
      </c>
    </row>
    <row r="80" spans="1:16" s="389" customFormat="1" ht="27" customHeight="1">
      <c r="A80" s="398">
        <v>19</v>
      </c>
      <c r="B80" s="144" t="s">
        <v>42</v>
      </c>
      <c r="C80" s="430">
        <v>1295</v>
      </c>
      <c r="D80" s="441">
        <v>647</v>
      </c>
      <c r="E80" s="379">
        <v>33</v>
      </c>
      <c r="F80" s="454">
        <v>0</v>
      </c>
      <c r="G80" s="466">
        <v>33</v>
      </c>
      <c r="H80" s="441" t="s">
        <v>80</v>
      </c>
      <c r="I80" s="378" t="s">
        <v>80</v>
      </c>
      <c r="J80" s="377" t="s">
        <v>80</v>
      </c>
      <c r="K80" s="493"/>
      <c r="L80" s="428"/>
      <c r="M80" s="463"/>
      <c r="N80" s="525"/>
      <c r="O80" s="525"/>
      <c r="P80" s="8" t="s">
        <v>90</v>
      </c>
    </row>
    <row r="81" spans="1:16" s="389" customFormat="1" ht="27" customHeight="1">
      <c r="A81" s="398">
        <v>20</v>
      </c>
      <c r="B81" s="144" t="s">
        <v>243</v>
      </c>
      <c r="C81" s="430">
        <v>2201</v>
      </c>
      <c r="D81" s="441">
        <v>750</v>
      </c>
      <c r="E81" s="379">
        <v>1</v>
      </c>
      <c r="F81" s="454">
        <v>0</v>
      </c>
      <c r="G81" s="466">
        <v>1</v>
      </c>
      <c r="H81" s="441" t="s">
        <v>80</v>
      </c>
      <c r="I81" s="378" t="s">
        <v>80</v>
      </c>
      <c r="J81" s="377" t="s">
        <v>80</v>
      </c>
      <c r="K81" s="493"/>
      <c r="L81" s="428"/>
      <c r="M81" s="463"/>
      <c r="N81" s="525"/>
      <c r="O81" s="525"/>
      <c r="P81" s="8" t="s">
        <v>90</v>
      </c>
    </row>
    <row r="82" spans="1:16" s="389" customFormat="1" ht="27" customHeight="1">
      <c r="A82" s="398">
        <v>21</v>
      </c>
      <c r="B82" s="412" t="s">
        <v>202</v>
      </c>
      <c r="C82" s="377">
        <v>6317</v>
      </c>
      <c r="D82" s="378">
        <v>2226</v>
      </c>
      <c r="E82" s="377">
        <v>156</v>
      </c>
      <c r="F82" s="451">
        <v>92</v>
      </c>
      <c r="G82" s="463">
        <v>64</v>
      </c>
      <c r="H82" s="378">
        <v>536</v>
      </c>
      <c r="I82" s="378" t="s">
        <v>231</v>
      </c>
      <c r="J82" s="377" t="s">
        <v>244</v>
      </c>
      <c r="K82" s="493"/>
      <c r="L82" s="428"/>
      <c r="M82" s="463"/>
      <c r="N82" s="525"/>
      <c r="O82" s="525"/>
      <c r="P82" s="8" t="s">
        <v>65</v>
      </c>
    </row>
    <row r="83" spans="1:16" s="389" customFormat="1" ht="27" customHeight="1">
      <c r="A83" s="404">
        <v>22</v>
      </c>
      <c r="B83" s="416" t="s">
        <v>144</v>
      </c>
      <c r="C83" s="380">
        <v>2605</v>
      </c>
      <c r="D83" s="373">
        <v>924</v>
      </c>
      <c r="E83" s="380">
        <v>284</v>
      </c>
      <c r="F83" s="457">
        <v>84</v>
      </c>
      <c r="G83" s="470">
        <v>200</v>
      </c>
      <c r="H83" s="373">
        <v>601</v>
      </c>
      <c r="I83" s="373" t="s">
        <v>231</v>
      </c>
      <c r="J83" s="380" t="s">
        <v>231</v>
      </c>
      <c r="K83" s="499"/>
      <c r="L83" s="432"/>
      <c r="M83" s="470"/>
      <c r="N83" s="525"/>
      <c r="O83" s="525"/>
      <c r="P83" s="8" t="s">
        <v>114</v>
      </c>
    </row>
    <row r="84" spans="1:16" s="389" customFormat="1" ht="26.1" hidden="1" customHeight="1">
      <c r="A84" s="405"/>
      <c r="B84" s="417" t="s">
        <v>212</v>
      </c>
      <c r="C84" s="434">
        <f t="shared" ref="C84:M84" si="1">SUM(C62:C83)</f>
        <v>70962</v>
      </c>
      <c r="D84" s="433">
        <f t="shared" si="1"/>
        <v>24624</v>
      </c>
      <c r="E84" s="433">
        <f t="shared" si="1"/>
        <v>14834</v>
      </c>
      <c r="F84" s="458">
        <f t="shared" si="1"/>
        <v>529</v>
      </c>
      <c r="G84" s="434">
        <f t="shared" si="1"/>
        <v>12319</v>
      </c>
      <c r="H84" s="433">
        <f t="shared" si="1"/>
        <v>22155</v>
      </c>
      <c r="I84" s="433">
        <f t="shared" si="1"/>
        <v>0</v>
      </c>
      <c r="J84" s="433">
        <f t="shared" si="1"/>
        <v>0</v>
      </c>
      <c r="K84" s="458">
        <f t="shared" si="1"/>
        <v>0</v>
      </c>
      <c r="L84" s="508">
        <f t="shared" si="1"/>
        <v>0</v>
      </c>
      <c r="M84" s="434">
        <f t="shared" si="1"/>
        <v>0</v>
      </c>
      <c r="P84" s="388"/>
    </row>
    <row r="85" spans="1:16" ht="21" customHeight="1"/>
    <row r="86" spans="1:16" ht="20.100000000000001" customHeight="1">
      <c r="B86" s="387"/>
      <c r="P86" s="531"/>
    </row>
    <row r="87" spans="1:16" ht="21" customHeight="1">
      <c r="P87" s="532"/>
    </row>
    <row r="88" spans="1:16" ht="21" customHeight="1">
      <c r="P88" s="532"/>
    </row>
    <row r="89" spans="1:16" ht="21" customHeight="1">
      <c r="P89" s="532"/>
    </row>
    <row r="90" spans="1:16" ht="21" customHeight="1">
      <c r="P90" s="532"/>
    </row>
    <row r="91" spans="1:16" ht="21" customHeight="1">
      <c r="P91" s="532"/>
    </row>
    <row r="92" spans="1:16" ht="21" customHeight="1">
      <c r="P92" s="532"/>
    </row>
    <row r="93" spans="1:16" ht="21" customHeight="1">
      <c r="P93" s="532"/>
    </row>
    <row r="94" spans="1:16" ht="21" customHeight="1">
      <c r="P94" s="532"/>
    </row>
    <row r="95" spans="1:16" ht="21" customHeight="1">
      <c r="P95" s="532"/>
    </row>
    <row r="96" spans="1:16" ht="21" customHeight="1">
      <c r="P96" s="532"/>
    </row>
    <row r="97" ht="21" customHeight="1"/>
    <row r="98" ht="21" customHeight="1"/>
    <row r="110" ht="19.5" customHeight="1"/>
  </sheetData>
  <mergeCells count="19">
    <mergeCell ref="C3:D3"/>
    <mergeCell ref="E3:G3"/>
    <mergeCell ref="J3:M3"/>
    <mergeCell ref="E24:G24"/>
    <mergeCell ref="C60:D60"/>
    <mergeCell ref="E60:G60"/>
    <mergeCell ref="J60:M60"/>
    <mergeCell ref="A3:A4"/>
    <mergeCell ref="B3:B4"/>
    <mergeCell ref="N3:N4"/>
    <mergeCell ref="O3:O4"/>
    <mergeCell ref="H9:H12"/>
    <mergeCell ref="H13:H14"/>
    <mergeCell ref="A18:A19"/>
    <mergeCell ref="H18:H23"/>
    <mergeCell ref="H48:H53"/>
    <mergeCell ref="A60:A61"/>
    <mergeCell ref="B60:B61"/>
    <mergeCell ref="H62:H63"/>
  </mergeCells>
  <phoneticPr fontId="20"/>
  <conditionalFormatting sqref="P36">
    <cfRule type="cellIs" dxfId="15" priority="13" stopIfTrue="1" operator="equal">
      <formula>0</formula>
    </cfRule>
  </conditionalFormatting>
  <conditionalFormatting sqref="P35">
    <cfRule type="cellIs" dxfId="14" priority="15" stopIfTrue="1" operator="equal">
      <formula>0</formula>
    </cfRule>
  </conditionalFormatting>
  <conditionalFormatting sqref="P68:P69">
    <cfRule type="cellIs" dxfId="13" priority="1" stopIfTrue="1" operator="equal">
      <formula>0</formula>
    </cfRule>
  </conditionalFormatting>
  <conditionalFormatting sqref="P83">
    <cfRule type="cellIs" dxfId="12" priority="2" stopIfTrue="1" operator="equal">
      <formula>0</formula>
    </cfRule>
  </conditionalFormatting>
  <conditionalFormatting sqref="P78">
    <cfRule type="cellIs" dxfId="11" priority="3" stopIfTrue="1" operator="equal">
      <formula>0</formula>
    </cfRule>
  </conditionalFormatting>
  <conditionalFormatting sqref="P77">
    <cfRule type="cellIs" dxfId="10" priority="4" stopIfTrue="1" operator="equal">
      <formula>0</formula>
    </cfRule>
  </conditionalFormatting>
  <conditionalFormatting sqref="P76">
    <cfRule type="cellIs" dxfId="9" priority="5" stopIfTrue="1" operator="equal">
      <formula>0</formula>
    </cfRule>
  </conditionalFormatting>
  <conditionalFormatting sqref="P74">
    <cfRule type="cellIs" dxfId="8" priority="6" stopIfTrue="1" operator="equal">
      <formula>0</formula>
    </cfRule>
  </conditionalFormatting>
  <conditionalFormatting sqref="P73">
    <cfRule type="cellIs" dxfId="7" priority="7" stopIfTrue="1" operator="equal">
      <formula>0</formula>
    </cfRule>
  </conditionalFormatting>
  <conditionalFormatting sqref="P72">
    <cfRule type="cellIs" dxfId="6" priority="8" stopIfTrue="1" operator="equal">
      <formula>0</formula>
    </cfRule>
  </conditionalFormatting>
  <conditionalFormatting sqref="P71">
    <cfRule type="cellIs" dxfId="5" priority="9" stopIfTrue="1" operator="equal">
      <formula>0</formula>
    </cfRule>
  </conditionalFormatting>
  <conditionalFormatting sqref="P70">
    <cfRule type="cellIs" dxfId="4" priority="10" stopIfTrue="1" operator="equal">
      <formula>0</formula>
    </cfRule>
  </conditionalFormatting>
  <conditionalFormatting sqref="P67">
    <cfRule type="cellIs" dxfId="3" priority="11" stopIfTrue="1" operator="equal">
      <formula>0</formula>
    </cfRule>
  </conditionalFormatting>
  <conditionalFormatting sqref="P65:P66">
    <cfRule type="cellIs" dxfId="2" priority="12" stopIfTrue="1" operator="equal">
      <formula>0</formula>
    </cfRule>
  </conditionalFormatting>
  <conditionalFormatting sqref="P75">
    <cfRule type="cellIs" dxfId="1" priority="14" stopIfTrue="1" operator="equal">
      <formula>0</formula>
    </cfRule>
  </conditionalFormatting>
  <conditionalFormatting sqref="P61 P79">
    <cfRule type="cellIs" dxfId="0" priority="16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33" fitToWidth="1" fitToHeight="2" orientation="portrait" usePrinterDefaults="1" useFirstPageNumber="1" r:id="rId1"/>
  <headerFooter alignWithMargins="0">
    <oddFooter>&amp;C&amp;"ＭＳ Ｐ明朝,標準"&amp;16-&amp;P+1-</oddFooter>
  </headerFooter>
  <rowBreaks count="1" manualBreakCount="1">
    <brk id="47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2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仕切り (2)</vt:lpstr>
      <vt:lpstr>Sheet2</vt:lpstr>
      <vt:lpstr>統計一覧(このシートは自動計算されるので記入しないでください）</vt:lpstr>
      <vt:lpstr>職員・施設</vt:lpstr>
      <vt:lpstr>所蔵資料状況</vt:lpstr>
      <vt:lpstr>利用状況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三浦　たみ子</cp:lastModifiedBy>
  <cp:lastPrinted>2019-04-21T07:03:31Z</cp:lastPrinted>
  <dcterms:created xsi:type="dcterms:W3CDTF">2010-04-08T07:28:43Z</dcterms:created>
  <dcterms:modified xsi:type="dcterms:W3CDTF">2025-03-10T06:44:24Z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2025-03-10T06:44:24Z</vt:filetime>
  </property>
</Properties>
</file>