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\\10.76.1.8\企画・広報班\０５０秋田県の図書館\R7秋田県の図書館\04-2 第２校\02 溶け込み\"/>
    </mc:Choice>
  </mc:AlternateContent>
  <xr:revisionPtr revIDLastSave="0" documentId="13_ncr:1_{15E0806B-F7FC-4CB2-9226-EA7F9C2EB606}" xr6:coauthVersionLast="47" xr6:coauthVersionMax="47" xr10:uidLastSave="{00000000-0000-0000-0000-000000000000}"/>
  <bookViews>
    <workbookView xWindow="-110" yWindow="-110" windowWidth="19420" windowHeight="11500" firstSheet="3" activeTab="3" xr2:uid="{00000000-000D-0000-FFFF-FFFF00000000}"/>
  </bookViews>
  <sheets>
    <sheet name="仕切り (2)" sheetId="10" r:id="rId1"/>
    <sheet name="Sheet2" sheetId="2" r:id="rId2"/>
    <sheet name="統計一覧(このシートは自動計算されるので記入しないでください）" sheetId="5" r:id="rId3"/>
    <sheet name="職員・施設" sheetId="4" r:id="rId4"/>
    <sheet name="所蔵資料状況" sheetId="7" r:id="rId5"/>
    <sheet name="利用状況" sheetId="9" r:id="rId6"/>
    <sheet name="Sheet1" sheetId="1" r:id="rId7"/>
  </sheets>
  <definedNames>
    <definedName name="_xlnm.Print_Area" localSheetId="1">Sheet2!$A$1:$I$13</definedName>
    <definedName name="_xlnm.Print_Area" localSheetId="0">'仕切り (2)'!$A$1:$O$57</definedName>
    <definedName name="_xlnm.Print_Area" localSheetId="4">所蔵資料状況!$A$1:$I$101</definedName>
    <definedName name="_xlnm.Print_Area" localSheetId="3">職員・施設!$A$1:$V$102</definedName>
    <definedName name="_xlnm.Print_Area" localSheetId="2">'統計一覧(このシートは自動計算されるので記入しないでください）'!$A$1:$K$51</definedName>
    <definedName name="_xlnm.Print_Area" localSheetId="5">利用状況!$A$1:$O$102</definedName>
    <definedName name="_xlnm.Print_Titles" localSheetId="4">所蔵資料状況!$A:$B,所蔵資料状況!$3:$4</definedName>
    <definedName name="_xlnm.Print_Titles" localSheetId="3">職員・施設!$A:$B,職員・施設!$3:$4</definedName>
    <definedName name="_xlnm.Print_Titles" localSheetId="5">利用状況!$A:$B,利用状況!$3:$4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5" l="1"/>
  <c r="G48" i="5"/>
  <c r="F50" i="5"/>
  <c r="F48" i="5"/>
  <c r="G36" i="5"/>
  <c r="F36" i="5"/>
  <c r="H25" i="5"/>
  <c r="G25" i="5"/>
  <c r="F25" i="5"/>
  <c r="F7" i="5"/>
  <c r="I83" i="7" l="1"/>
  <c r="H83" i="7"/>
  <c r="C48" i="5"/>
  <c r="C36" i="5"/>
  <c r="G83" i="7" l="1"/>
  <c r="C25" i="5"/>
  <c r="C26" i="5"/>
  <c r="D3" i="5"/>
  <c r="G44" i="9"/>
  <c r="G43" i="9"/>
  <c r="G42" i="9"/>
  <c r="G40" i="9"/>
  <c r="G39" i="9"/>
  <c r="G38" i="9"/>
  <c r="G37" i="9"/>
  <c r="G5" i="7" l="1"/>
  <c r="G46" i="7"/>
  <c r="G43" i="7" l="1"/>
  <c r="G42" i="7"/>
  <c r="G41" i="7"/>
  <c r="G40" i="7"/>
  <c r="G39" i="7"/>
  <c r="G38" i="7"/>
  <c r="G37" i="7"/>
  <c r="G36" i="7"/>
  <c r="G30" i="7" l="1"/>
  <c r="G56" i="7" s="1"/>
  <c r="M84" i="9" l="1"/>
  <c r="L84" i="9"/>
  <c r="K84" i="9"/>
  <c r="J84" i="9"/>
  <c r="I84" i="9"/>
  <c r="H84" i="9"/>
  <c r="G84" i="9"/>
  <c r="F84" i="9"/>
  <c r="E84" i="9"/>
  <c r="D84" i="9"/>
  <c r="C84" i="9"/>
  <c r="O57" i="9"/>
  <c r="N57" i="9"/>
  <c r="M57" i="9"/>
  <c r="L57" i="9"/>
  <c r="K57" i="9"/>
  <c r="J57" i="9"/>
  <c r="I57" i="9"/>
  <c r="H57" i="9"/>
  <c r="G57" i="9"/>
  <c r="F57" i="9"/>
  <c r="E57" i="9"/>
  <c r="D57" i="9"/>
  <c r="C57" i="9"/>
  <c r="F53" i="5" s="1"/>
  <c r="F83" i="7"/>
  <c r="E83" i="7"/>
  <c r="D83" i="7"/>
  <c r="C83" i="7"/>
  <c r="I56" i="7"/>
  <c r="H56" i="7"/>
  <c r="F56" i="7"/>
  <c r="E56" i="7"/>
  <c r="D56" i="7"/>
  <c r="C56" i="7"/>
  <c r="G84" i="4"/>
  <c r="F84" i="4"/>
  <c r="E84" i="4"/>
  <c r="D84" i="4"/>
  <c r="C84" i="4"/>
  <c r="G57" i="4"/>
  <c r="F57" i="4"/>
  <c r="E57" i="4"/>
  <c r="D57" i="4"/>
  <c r="C57" i="4"/>
  <c r="C52" i="5"/>
  <c r="C50" i="5"/>
  <c r="H47" i="5"/>
  <c r="G47" i="5"/>
  <c r="F47" i="5"/>
  <c r="K47" i="5" s="1"/>
  <c r="E47" i="5"/>
  <c r="J47" i="5" s="1"/>
  <c r="D47" i="5"/>
  <c r="I47" i="5" s="1"/>
  <c r="H46" i="5"/>
  <c r="G46" i="5"/>
  <c r="F46" i="5"/>
  <c r="K46" i="5" s="1"/>
  <c r="E46" i="5"/>
  <c r="J46" i="5" s="1"/>
  <c r="D46" i="5"/>
  <c r="I46" i="5" s="1"/>
  <c r="H45" i="5"/>
  <c r="G45" i="5"/>
  <c r="F45" i="5"/>
  <c r="K45" i="5" s="1"/>
  <c r="E45" i="5"/>
  <c r="J45" i="5" s="1"/>
  <c r="D45" i="5"/>
  <c r="I45" i="5" s="1"/>
  <c r="H44" i="5"/>
  <c r="G44" i="5"/>
  <c r="F44" i="5"/>
  <c r="K44" i="5" s="1"/>
  <c r="E44" i="5"/>
  <c r="J44" i="5" s="1"/>
  <c r="D44" i="5"/>
  <c r="I44" i="5" s="1"/>
  <c r="H43" i="5"/>
  <c r="G43" i="5"/>
  <c r="F43" i="5"/>
  <c r="K43" i="5" s="1"/>
  <c r="E43" i="5"/>
  <c r="J43" i="5" s="1"/>
  <c r="D43" i="5"/>
  <c r="I43" i="5" s="1"/>
  <c r="H42" i="5"/>
  <c r="G42" i="5"/>
  <c r="F42" i="5"/>
  <c r="K42" i="5" s="1"/>
  <c r="E42" i="5"/>
  <c r="J42" i="5" s="1"/>
  <c r="D42" i="5"/>
  <c r="I42" i="5" s="1"/>
  <c r="H41" i="5"/>
  <c r="G41" i="5"/>
  <c r="F41" i="5"/>
  <c r="E41" i="5"/>
  <c r="D41" i="5"/>
  <c r="H35" i="5"/>
  <c r="G35" i="5"/>
  <c r="F35" i="5"/>
  <c r="E35" i="5"/>
  <c r="D35" i="5"/>
  <c r="C35" i="5"/>
  <c r="H34" i="5"/>
  <c r="G34" i="5"/>
  <c r="F34" i="5"/>
  <c r="E34" i="5"/>
  <c r="D34" i="5"/>
  <c r="C34" i="5"/>
  <c r="H33" i="5"/>
  <c r="G33" i="5"/>
  <c r="F33" i="5"/>
  <c r="E33" i="5"/>
  <c r="D33" i="5"/>
  <c r="C33" i="5"/>
  <c r="H32" i="5"/>
  <c r="G32" i="5"/>
  <c r="F32" i="5"/>
  <c r="E32" i="5"/>
  <c r="D32" i="5"/>
  <c r="C32" i="5"/>
  <c r="H31" i="5"/>
  <c r="G31" i="5"/>
  <c r="F31" i="5"/>
  <c r="E31" i="5"/>
  <c r="D31" i="5"/>
  <c r="C31" i="5"/>
  <c r="H30" i="5"/>
  <c r="G30" i="5"/>
  <c r="F30" i="5"/>
  <c r="E30" i="5"/>
  <c r="E36" i="5" s="1"/>
  <c r="D30" i="5"/>
  <c r="D36" i="5" s="1"/>
  <c r="C30" i="5"/>
  <c r="H24" i="5"/>
  <c r="G24" i="5"/>
  <c r="F24" i="5"/>
  <c r="K24" i="5" s="1"/>
  <c r="E24" i="5"/>
  <c r="J24" i="5" s="1"/>
  <c r="D24" i="5"/>
  <c r="I24" i="5" s="1"/>
  <c r="H23" i="5"/>
  <c r="G23" i="5"/>
  <c r="F23" i="5"/>
  <c r="K23" i="5" s="1"/>
  <c r="E23" i="5"/>
  <c r="J23" i="5" s="1"/>
  <c r="D23" i="5"/>
  <c r="I23" i="5" s="1"/>
  <c r="H22" i="5"/>
  <c r="G22" i="5"/>
  <c r="F22" i="5"/>
  <c r="K22" i="5" s="1"/>
  <c r="E22" i="5"/>
  <c r="J22" i="5" s="1"/>
  <c r="D22" i="5"/>
  <c r="I22" i="5" s="1"/>
  <c r="H21" i="5"/>
  <c r="G21" i="5"/>
  <c r="F21" i="5"/>
  <c r="K21" i="5" s="1"/>
  <c r="E21" i="5"/>
  <c r="J21" i="5" s="1"/>
  <c r="D21" i="5"/>
  <c r="I21" i="5" s="1"/>
  <c r="H20" i="5"/>
  <c r="G20" i="5"/>
  <c r="F20" i="5"/>
  <c r="K20" i="5" s="1"/>
  <c r="E20" i="5"/>
  <c r="J20" i="5" s="1"/>
  <c r="D20" i="5"/>
  <c r="I20" i="5" s="1"/>
  <c r="H19" i="5"/>
  <c r="G19" i="5"/>
  <c r="F19" i="5"/>
  <c r="K19" i="5" s="1"/>
  <c r="E19" i="5"/>
  <c r="J19" i="5" s="1"/>
  <c r="D19" i="5"/>
  <c r="I19" i="5" s="1"/>
  <c r="H18" i="5"/>
  <c r="G18" i="5"/>
  <c r="F18" i="5"/>
  <c r="K18" i="5" s="1"/>
  <c r="E18" i="5"/>
  <c r="J18" i="5" s="1"/>
  <c r="D18" i="5"/>
  <c r="I18" i="5" s="1"/>
  <c r="H17" i="5"/>
  <c r="G17" i="5"/>
  <c r="F17" i="5"/>
  <c r="K17" i="5" s="1"/>
  <c r="E17" i="5"/>
  <c r="J17" i="5" s="1"/>
  <c r="D17" i="5"/>
  <c r="I17" i="5" s="1"/>
  <c r="H16" i="5"/>
  <c r="G16" i="5"/>
  <c r="F16" i="5"/>
  <c r="K16" i="5" s="1"/>
  <c r="E16" i="5"/>
  <c r="J16" i="5" s="1"/>
  <c r="D16" i="5"/>
  <c r="I16" i="5" s="1"/>
  <c r="H15" i="5"/>
  <c r="G15" i="5"/>
  <c r="F15" i="5"/>
  <c r="K15" i="5" s="1"/>
  <c r="E15" i="5"/>
  <c r="J15" i="5" s="1"/>
  <c r="D15" i="5"/>
  <c r="I15" i="5" s="1"/>
  <c r="H14" i="5"/>
  <c r="G14" i="5"/>
  <c r="F14" i="5"/>
  <c r="K14" i="5" s="1"/>
  <c r="E14" i="5"/>
  <c r="J14" i="5" s="1"/>
  <c r="D14" i="5"/>
  <c r="I14" i="5" s="1"/>
  <c r="H13" i="5"/>
  <c r="G13" i="5"/>
  <c r="F13" i="5"/>
  <c r="K13" i="5" s="1"/>
  <c r="E13" i="5"/>
  <c r="J13" i="5" s="1"/>
  <c r="D13" i="5"/>
  <c r="I13" i="5" s="1"/>
  <c r="H12" i="5"/>
  <c r="G12" i="5"/>
  <c r="F12" i="5"/>
  <c r="K12" i="5" s="1"/>
  <c r="E12" i="5"/>
  <c r="J12" i="5" s="1"/>
  <c r="D12" i="5"/>
  <c r="I12" i="5" s="1"/>
  <c r="H11" i="5"/>
  <c r="G11" i="5"/>
  <c r="F11" i="5"/>
  <c r="K11" i="5" s="1"/>
  <c r="E11" i="5"/>
  <c r="J11" i="5" s="1"/>
  <c r="D11" i="5"/>
  <c r="I11" i="5" s="1"/>
  <c r="H10" i="5"/>
  <c r="G10" i="5"/>
  <c r="F10" i="5"/>
  <c r="K10" i="5" s="1"/>
  <c r="E10" i="5"/>
  <c r="J10" i="5" s="1"/>
  <c r="D10" i="5"/>
  <c r="I10" i="5" s="1"/>
  <c r="H9" i="5"/>
  <c r="G9" i="5"/>
  <c r="F9" i="5"/>
  <c r="K9" i="5" s="1"/>
  <c r="E9" i="5"/>
  <c r="J9" i="5" s="1"/>
  <c r="D9" i="5"/>
  <c r="I9" i="5" s="1"/>
  <c r="H8" i="5"/>
  <c r="G8" i="5"/>
  <c r="F8" i="5"/>
  <c r="K8" i="5" s="1"/>
  <c r="E8" i="5"/>
  <c r="J8" i="5" s="1"/>
  <c r="D8" i="5"/>
  <c r="I8" i="5" s="1"/>
  <c r="H7" i="5"/>
  <c r="G7" i="5"/>
  <c r="K7" i="5"/>
  <c r="E7" i="5"/>
  <c r="D7" i="5"/>
  <c r="I3" i="5"/>
  <c r="H3" i="5"/>
  <c r="G3" i="5"/>
  <c r="F3" i="5"/>
  <c r="K3" i="5" s="1"/>
  <c r="E3" i="5"/>
  <c r="J3" i="5" s="1"/>
  <c r="H53" i="5" l="1"/>
  <c r="E48" i="5"/>
  <c r="I41" i="5"/>
  <c r="D48" i="5"/>
  <c r="D25" i="5"/>
  <c r="J7" i="5"/>
  <c r="E25" i="5"/>
  <c r="C53" i="5"/>
  <c r="G53" i="5"/>
  <c r="K48" i="5"/>
  <c r="J41" i="5"/>
  <c r="D53" i="5"/>
  <c r="H36" i="5"/>
  <c r="H48" i="5"/>
  <c r="E53" i="5"/>
  <c r="I26" i="5"/>
  <c r="K41" i="5"/>
  <c r="E50" i="5" l="1"/>
  <c r="J48" i="5"/>
  <c r="D50" i="5"/>
  <c r="D52" i="5"/>
  <c r="D54" i="5" s="1"/>
  <c r="K50" i="5"/>
  <c r="G50" i="5"/>
  <c r="H52" i="5"/>
  <c r="H54" i="5" s="1"/>
  <c r="F52" i="5"/>
  <c r="F54" i="5" s="1"/>
  <c r="G52" i="5"/>
  <c r="G54" i="5" s="1"/>
  <c r="H50" i="5"/>
  <c r="I25" i="5"/>
  <c r="J26" i="5"/>
  <c r="J25" i="5"/>
  <c r="E52" i="5"/>
  <c r="E54" i="5" s="1"/>
  <c r="I48" i="5"/>
  <c r="I50" i="5"/>
  <c r="K26" i="5"/>
  <c r="K25" i="5"/>
  <c r="J50" i="5"/>
</calcChain>
</file>

<file path=xl/sharedStrings.xml><?xml version="1.0" encoding="utf-8"?>
<sst xmlns="http://schemas.openxmlformats.org/spreadsheetml/2006/main" count="1275" uniqueCount="254">
  <si>
    <t>秋田市</t>
    <rPh sb="0" eb="3">
      <t>アキタシ</t>
    </rPh>
    <phoneticPr fontId="20"/>
  </si>
  <si>
    <t>県内公立図書館・公民館図書室の</t>
    <rPh sb="0" eb="2">
      <t>ケンナイ</t>
    </rPh>
    <rPh sb="2" eb="4">
      <t>コウリツ</t>
    </rPh>
    <rPh sb="4" eb="7">
      <t>トショカン</t>
    </rPh>
    <rPh sb="8" eb="11">
      <t>コウミンカン</t>
    </rPh>
    <rPh sb="11" eb="14">
      <t>トショシツ</t>
    </rPh>
    <phoneticPr fontId="20"/>
  </si>
  <si>
    <t>各 種 統 計 一 覧</t>
    <rPh sb="0" eb="1">
      <t>カク</t>
    </rPh>
    <rPh sb="2" eb="3">
      <t>タネ</t>
    </rPh>
    <rPh sb="4" eb="5">
      <t>オサム</t>
    </rPh>
    <rPh sb="6" eb="7">
      <t>ケイ</t>
    </rPh>
    <rPh sb="8" eb="9">
      <t>イチ</t>
    </rPh>
    <rPh sb="10" eb="11">
      <t>ラン</t>
    </rPh>
    <phoneticPr fontId="20"/>
  </si>
  <si>
    <t>＜職員／施設状況＞</t>
    <rPh sb="1" eb="3">
      <t>ショクイン</t>
    </rPh>
    <rPh sb="4" eb="6">
      <t>シセツ</t>
    </rPh>
    <rPh sb="6" eb="8">
      <t>ジョウキョウ</t>
    </rPh>
    <phoneticPr fontId="20"/>
  </si>
  <si>
    <t>秋田県立図書館統計一覧</t>
    <rPh sb="0" eb="3">
      <t>アキタケン</t>
    </rPh>
    <rPh sb="3" eb="4">
      <t>リツ</t>
    </rPh>
    <rPh sb="4" eb="7">
      <t>トショカン</t>
    </rPh>
    <rPh sb="7" eb="9">
      <t>トウケイ</t>
    </rPh>
    <rPh sb="9" eb="11">
      <t>イチラン</t>
    </rPh>
    <phoneticPr fontId="20"/>
  </si>
  <si>
    <t>令</t>
    <rPh sb="0" eb="1">
      <t>レイ</t>
    </rPh>
    <phoneticPr fontId="20"/>
  </si>
  <si>
    <t>個人
貸出冊数</t>
    <rPh sb="0" eb="2">
      <t>コジン</t>
    </rPh>
    <rPh sb="3" eb="5">
      <t>カシダシ</t>
    </rPh>
    <rPh sb="5" eb="7">
      <t>サッスウ</t>
    </rPh>
    <phoneticPr fontId="20"/>
  </si>
  <si>
    <t>大仙市立大曲図書館</t>
  </si>
  <si>
    <t>仙北市中央公民館</t>
  </si>
  <si>
    <t>秋田市立雄和図書館</t>
  </si>
  <si>
    <t>未集計</t>
  </si>
  <si>
    <t>団体貸出冊数</t>
    <rPh sb="0" eb="2">
      <t>ダンタイ</t>
    </rPh>
    <rPh sb="2" eb="4">
      <t>カシダシ</t>
    </rPh>
    <rPh sb="4" eb="6">
      <t>サッスウ</t>
    </rPh>
    <phoneticPr fontId="20"/>
  </si>
  <si>
    <t>創立年月日</t>
    <rPh sb="0" eb="2">
      <t>ソウリツ</t>
    </rPh>
    <rPh sb="2" eb="5">
      <t>ネンガッピ</t>
    </rPh>
    <phoneticPr fontId="20"/>
  </si>
  <si>
    <t>052094</t>
  </si>
  <si>
    <t>由利本荘市</t>
    <rPh sb="0" eb="2">
      <t>ユリ</t>
    </rPh>
    <rPh sb="2" eb="5">
      <t>ホンジョウシ</t>
    </rPh>
    <phoneticPr fontId="20"/>
  </si>
  <si>
    <t>（設置人口あたり）</t>
    <rPh sb="1" eb="3">
      <t>セッチ</t>
    </rPh>
    <rPh sb="3" eb="5">
      <t>ジンコウ</t>
    </rPh>
    <phoneticPr fontId="20"/>
  </si>
  <si>
    <t>にかほ市立図書館仁賀保分館</t>
    <rPh sb="4" eb="5">
      <t>リツ</t>
    </rPh>
    <rPh sb="5" eb="8">
      <t>トショカン</t>
    </rPh>
    <rPh sb="8" eb="11">
      <t>ニカホ</t>
    </rPh>
    <rPh sb="11" eb="13">
      <t>ブンカン</t>
    </rPh>
    <phoneticPr fontId="20"/>
  </si>
  <si>
    <t>羽後町</t>
  </si>
  <si>
    <t>職員数</t>
    <rPh sb="0" eb="3">
      <t>ショクインスウ</t>
    </rPh>
    <phoneticPr fontId="20"/>
  </si>
  <si>
    <t>資料費予算額</t>
    <rPh sb="0" eb="2">
      <t>シリョウ</t>
    </rPh>
    <rPh sb="2" eb="3">
      <t>ヒ</t>
    </rPh>
    <rPh sb="3" eb="5">
      <t>ヨサン</t>
    </rPh>
    <rPh sb="5" eb="6">
      <t>ガク</t>
    </rPh>
    <phoneticPr fontId="20"/>
  </si>
  <si>
    <t>052043</t>
  </si>
  <si>
    <t>潟上市図書館追分分館</t>
    <rPh sb="6" eb="8">
      <t>オイワケ</t>
    </rPh>
    <phoneticPr fontId="20"/>
  </si>
  <si>
    <t>横手市</t>
  </si>
  <si>
    <t>八峰町</t>
  </si>
  <si>
    <t>図書館名</t>
    <rPh sb="0" eb="2">
      <t>トショ</t>
    </rPh>
    <rPh sb="2" eb="3">
      <t>ヤカタ</t>
    </rPh>
    <rPh sb="3" eb="4">
      <t>メイ</t>
    </rPh>
    <phoneticPr fontId="20"/>
  </si>
  <si>
    <t>能代市</t>
    <rPh sb="0" eb="3">
      <t>ノシロシ</t>
    </rPh>
    <phoneticPr fontId="20"/>
  </si>
  <si>
    <t>人口</t>
    <rPh sb="0" eb="2">
      <t>ジンコウ</t>
    </rPh>
    <phoneticPr fontId="20"/>
  </si>
  <si>
    <t>蔵書冊数</t>
    <rPh sb="0" eb="2">
      <t>ゾウショ</t>
    </rPh>
    <rPh sb="2" eb="4">
      <t>サッスウ</t>
    </rPh>
    <phoneticPr fontId="20"/>
  </si>
  <si>
    <t>052108</t>
  </si>
  <si>
    <t>秋田県市町公民館図書室統計一覧（図書館設置自治体）</t>
    <rPh sb="0" eb="3">
      <t>アキタケン</t>
    </rPh>
    <rPh sb="3" eb="5">
      <t>シチョウ</t>
    </rPh>
    <rPh sb="5" eb="8">
      <t>コウミンカン</t>
    </rPh>
    <rPh sb="8" eb="11">
      <t>トショシツ</t>
    </rPh>
    <rPh sb="11" eb="13">
      <t>トウケイ</t>
    </rPh>
    <rPh sb="13" eb="15">
      <t>イチラン</t>
    </rPh>
    <rPh sb="16" eb="19">
      <t>トショカン</t>
    </rPh>
    <rPh sb="19" eb="21">
      <t>セッチ</t>
    </rPh>
    <rPh sb="21" eb="24">
      <t>ジチタイ</t>
    </rPh>
    <phoneticPr fontId="20"/>
  </si>
  <si>
    <t>司書数</t>
    <rPh sb="0" eb="2">
      <t>シショ</t>
    </rPh>
    <rPh sb="2" eb="3">
      <t>スウ</t>
    </rPh>
    <phoneticPr fontId="20"/>
  </si>
  <si>
    <t>一人あたり蔵書冊数</t>
    <rPh sb="0" eb="2">
      <t>ヒトリ</t>
    </rPh>
    <rPh sb="5" eb="7">
      <t>ゾウショ</t>
    </rPh>
    <rPh sb="7" eb="9">
      <t>サッスウ</t>
    </rPh>
    <phoneticPr fontId="20"/>
  </si>
  <si>
    <t>052027</t>
  </si>
  <si>
    <t>一人あたり　　購入費(円)</t>
    <rPh sb="0" eb="2">
      <t>ヒトリ</t>
    </rPh>
    <rPh sb="7" eb="10">
      <t>コウニュウヒ</t>
    </rPh>
    <rPh sb="11" eb="12">
      <t>エン</t>
    </rPh>
    <phoneticPr fontId="20"/>
  </si>
  <si>
    <t>一人あたり貸出冊数</t>
    <rPh sb="0" eb="2">
      <t>ヒトリ</t>
    </rPh>
    <rPh sb="5" eb="7">
      <t>カシダシ</t>
    </rPh>
    <rPh sb="7" eb="9">
      <t>サッスウ</t>
    </rPh>
    <phoneticPr fontId="20"/>
  </si>
  <si>
    <t>秋田県立図書館</t>
    <rPh sb="0" eb="4">
      <t>アキタケンリツ</t>
    </rPh>
    <rPh sb="4" eb="7">
      <t>トショカン</t>
    </rPh>
    <phoneticPr fontId="20"/>
  </si>
  <si>
    <t>三種町琴丘公民館</t>
  </si>
  <si>
    <t>053279</t>
  </si>
  <si>
    <t>052124</t>
  </si>
  <si>
    <t>横手市山内図書室</t>
    <rPh sb="7" eb="8">
      <t>シツ</t>
    </rPh>
    <phoneticPr fontId="20"/>
  </si>
  <si>
    <t>053465</t>
  </si>
  <si>
    <t>三種町</t>
  </si>
  <si>
    <t>潟上市</t>
    <rPh sb="0" eb="2">
      <t>カタガミ</t>
    </rPh>
    <rPh sb="2" eb="3">
      <t>シ</t>
    </rPh>
    <phoneticPr fontId="20"/>
  </si>
  <si>
    <t>大仙市</t>
  </si>
  <si>
    <t>秋田県市町村図書館統計一覧</t>
    <rPh sb="0" eb="3">
      <t>アキタケン</t>
    </rPh>
    <rPh sb="3" eb="6">
      <t>シチョウソン</t>
    </rPh>
    <rPh sb="6" eb="9">
      <t>トショカン</t>
    </rPh>
    <rPh sb="9" eb="11">
      <t>トウケイ</t>
    </rPh>
    <rPh sb="11" eb="13">
      <t>イチラン</t>
    </rPh>
    <phoneticPr fontId="20"/>
  </si>
  <si>
    <t>市町村名</t>
    <rPh sb="0" eb="3">
      <t>シチョウソン</t>
    </rPh>
    <rPh sb="3" eb="4">
      <t>メイ</t>
    </rPh>
    <phoneticPr fontId="20"/>
  </si>
  <si>
    <t>054631</t>
  </si>
  <si>
    <t>一人あたり　　蔵書冊数</t>
    <rPh sb="0" eb="2">
      <t>ヒトリ</t>
    </rPh>
    <rPh sb="7" eb="9">
      <t>ゾウショ</t>
    </rPh>
    <rPh sb="9" eb="11">
      <t>サッスウ</t>
    </rPh>
    <phoneticPr fontId="20"/>
  </si>
  <si>
    <t>053619</t>
  </si>
  <si>
    <t>052060</t>
  </si>
  <si>
    <t>052141</t>
  </si>
  <si>
    <t>一人あたり　　貸出冊数</t>
    <rPh sb="0" eb="2">
      <t>ヒトリ</t>
    </rPh>
    <rPh sb="7" eb="9">
      <t>カシダシ</t>
    </rPh>
    <rPh sb="9" eb="11">
      <t>サッスウ</t>
    </rPh>
    <phoneticPr fontId="20"/>
  </si>
  <si>
    <t>仙北市中央公民館</t>
    <rPh sb="3" eb="8">
      <t>チュウオウコウミンカン</t>
    </rPh>
    <phoneticPr fontId="20"/>
  </si>
  <si>
    <t>（集計用）
市町村ｺｰﾄﾞ</t>
    <rPh sb="1" eb="3">
      <t>シュウケイ</t>
    </rPh>
    <rPh sb="3" eb="4">
      <t>ヨウ</t>
    </rPh>
    <rPh sb="6" eb="9">
      <t>シチョウソン</t>
    </rPh>
    <phoneticPr fontId="20"/>
  </si>
  <si>
    <t>053635</t>
  </si>
  <si>
    <t>鹿角市</t>
    <rPh sb="0" eb="3">
      <t>カヅノシ</t>
    </rPh>
    <phoneticPr fontId="20"/>
  </si>
  <si>
    <t>小坂町</t>
    <rPh sb="0" eb="3">
      <t>コサカマチ</t>
    </rPh>
    <phoneticPr fontId="20"/>
  </si>
  <si>
    <t>湯沢市</t>
    <rPh sb="0" eb="3">
      <t>ユザワシ</t>
    </rPh>
    <phoneticPr fontId="20"/>
  </si>
  <si>
    <t>053031</t>
  </si>
  <si>
    <t>大館市</t>
    <rPh sb="0" eb="3">
      <t>オオダテシ</t>
    </rPh>
    <phoneticPr fontId="20"/>
  </si>
  <si>
    <t>北秋田市</t>
    <rPh sb="0" eb="1">
      <t>キタ</t>
    </rPh>
    <rPh sb="1" eb="4">
      <t>アキタシ</t>
    </rPh>
    <phoneticPr fontId="20"/>
  </si>
  <si>
    <t>052078</t>
  </si>
  <si>
    <t>052132</t>
  </si>
  <si>
    <t>上小阿仁村</t>
  </si>
  <si>
    <t>藤里町</t>
  </si>
  <si>
    <t>052019</t>
  </si>
  <si>
    <t>男鹿市</t>
    <rPh sb="0" eb="3">
      <t>オガシ</t>
    </rPh>
    <phoneticPr fontId="20"/>
  </si>
  <si>
    <t>052116</t>
  </si>
  <si>
    <t>八郎潟町</t>
    <rPh sb="0" eb="3">
      <t>ハチロウガタ</t>
    </rPh>
    <rPh sb="3" eb="4">
      <t>マチ</t>
    </rPh>
    <phoneticPr fontId="20"/>
  </si>
  <si>
    <t>-</t>
  </si>
  <si>
    <t>お気軽図書館システム７</t>
    <rPh sb="1" eb="3">
      <t>キガル</t>
    </rPh>
    <rPh sb="3" eb="6">
      <t>トショカン</t>
    </rPh>
    <phoneticPr fontId="20"/>
  </si>
  <si>
    <t>クイック</t>
  </si>
  <si>
    <t>にかほ市</t>
    <rPh sb="3" eb="4">
      <t>シ</t>
    </rPh>
    <phoneticPr fontId="20"/>
  </si>
  <si>
    <t>横手市</t>
    <rPh sb="0" eb="3">
      <t>ヨコテシ</t>
    </rPh>
    <phoneticPr fontId="20"/>
  </si>
  <si>
    <t>湯沢市立湯沢図書館</t>
  </si>
  <si>
    <t>五城目町中央公民館地域図書室</t>
    <rPh sb="9" eb="11">
      <t>チイキ</t>
    </rPh>
    <rPh sb="11" eb="14">
      <t>トショシツ</t>
    </rPh>
    <phoneticPr fontId="20"/>
  </si>
  <si>
    <t>未提供</t>
    <rPh sb="0" eb="1">
      <t>ミ</t>
    </rPh>
    <rPh sb="1" eb="3">
      <t>テイキョウ</t>
    </rPh>
    <phoneticPr fontId="20"/>
  </si>
  <si>
    <t>check</t>
  </si>
  <si>
    <t>仙北市</t>
  </si>
  <si>
    <t>052159</t>
  </si>
  <si>
    <t>053490</t>
  </si>
  <si>
    <t>移動
図書館</t>
    <rPh sb="0" eb="2">
      <t>イドウ</t>
    </rPh>
    <rPh sb="3" eb="6">
      <t>トショカン</t>
    </rPh>
    <phoneticPr fontId="20"/>
  </si>
  <si>
    <t>美郷町</t>
  </si>
  <si>
    <t>054348</t>
  </si>
  <si>
    <t>上小阿仁村立図書館</t>
  </si>
  <si>
    <t>秋田市立中央図書館明徳館文庫（ﾌｫﾝﾃ文庫）</t>
    <rPh sb="12" eb="14">
      <t>ブンコ</t>
    </rPh>
    <rPh sb="19" eb="21">
      <t>ブンコ</t>
    </rPh>
    <phoneticPr fontId="20"/>
  </si>
  <si>
    <t>052035</t>
  </si>
  <si>
    <t>北秋田市</t>
    <rPh sb="0" eb="3">
      <t>キタアキタ</t>
    </rPh>
    <rPh sb="3" eb="4">
      <t>シ</t>
    </rPh>
    <phoneticPr fontId="20"/>
  </si>
  <si>
    <t>統計</t>
    <rPh sb="0" eb="2">
      <t>トウケイ</t>
    </rPh>
    <phoneticPr fontId="20"/>
  </si>
  <si>
    <t>有</t>
    <rPh sb="0" eb="1">
      <t>ア</t>
    </rPh>
    <phoneticPr fontId="20"/>
  </si>
  <si>
    <t>湯沢市</t>
  </si>
  <si>
    <t>計</t>
    <rPh sb="0" eb="1">
      <t>ケイ</t>
    </rPh>
    <phoneticPr fontId="20"/>
  </si>
  <si>
    <t>（県内総人口あたり）</t>
    <rPh sb="1" eb="3">
      <t>ケンナイ</t>
    </rPh>
    <rPh sb="3" eb="4">
      <t>ソウ</t>
    </rPh>
    <rPh sb="4" eb="6">
      <t>ジンコウ</t>
    </rPh>
    <phoneticPr fontId="20"/>
  </si>
  <si>
    <t>＜利用状況＞</t>
    <rPh sb="1" eb="3">
      <t>リヨウ</t>
    </rPh>
    <rPh sb="3" eb="5">
      <t>ジョウキョウ</t>
    </rPh>
    <phoneticPr fontId="20"/>
  </si>
  <si>
    <t>仙北市</t>
    <rPh sb="0" eb="2">
      <t>センボク</t>
    </rPh>
    <rPh sb="2" eb="3">
      <t>シ</t>
    </rPh>
    <phoneticPr fontId="20"/>
  </si>
  <si>
    <t>秋田県町村公民館図書室統計一覧（図書館未設置自治体）</t>
    <rPh sb="0" eb="3">
      <t>アキタケン</t>
    </rPh>
    <rPh sb="3" eb="5">
      <t>チョウソン</t>
    </rPh>
    <rPh sb="5" eb="8">
      <t>コウミンカン</t>
    </rPh>
    <rPh sb="8" eb="11">
      <t>トショシツ</t>
    </rPh>
    <rPh sb="11" eb="13">
      <t>トウケイ</t>
    </rPh>
    <rPh sb="13" eb="15">
      <t>イチラン</t>
    </rPh>
    <rPh sb="16" eb="19">
      <t>トショカン</t>
    </rPh>
    <rPh sb="19" eb="22">
      <t>ミセッチ</t>
    </rPh>
    <rPh sb="22" eb="25">
      <t>ジチタイ</t>
    </rPh>
    <phoneticPr fontId="20"/>
  </si>
  <si>
    <t>053481</t>
  </si>
  <si>
    <t>正職員　　(兼任)</t>
    <rPh sb="0" eb="3">
      <t>セイショクイン</t>
    </rPh>
    <rPh sb="6" eb="8">
      <t>ケンニン</t>
    </rPh>
    <phoneticPr fontId="20"/>
  </si>
  <si>
    <t>大仙市立協和図書館</t>
  </si>
  <si>
    <t>五城目町</t>
  </si>
  <si>
    <t>井川町</t>
  </si>
  <si>
    <t>053660</t>
  </si>
  <si>
    <t>蔵書冊数（冊）</t>
    <rPh sb="0" eb="2">
      <t>ゾウショ</t>
    </rPh>
    <rPh sb="2" eb="4">
      <t>サッスウ</t>
    </rPh>
    <rPh sb="5" eb="6">
      <t>サツ</t>
    </rPh>
    <phoneticPr fontId="20"/>
  </si>
  <si>
    <t>大潟村</t>
  </si>
  <si>
    <t>053686</t>
  </si>
  <si>
    <t>東成瀬村</t>
    <rPh sb="3" eb="4">
      <t>ムラ</t>
    </rPh>
    <phoneticPr fontId="20"/>
  </si>
  <si>
    <t>（学校）</t>
    <rPh sb="1" eb="3">
      <t>ガッコウ</t>
    </rPh>
    <phoneticPr fontId="20"/>
  </si>
  <si>
    <t>（一般）</t>
    <rPh sb="1" eb="3">
      <t>イッパン</t>
    </rPh>
    <phoneticPr fontId="20"/>
  </si>
  <si>
    <t>　</t>
  </si>
  <si>
    <t>054640</t>
  </si>
  <si>
    <t>（児童）</t>
    <rPh sb="1" eb="3">
      <t>ジドウ</t>
    </rPh>
    <phoneticPr fontId="20"/>
  </si>
  <si>
    <t>市町村図書館・図書室計</t>
    <rPh sb="0" eb="3">
      <t>シチョウソン</t>
    </rPh>
    <rPh sb="3" eb="6">
      <t>トショカン</t>
    </rPh>
    <rPh sb="7" eb="10">
      <t>トショシツ</t>
    </rPh>
    <rPh sb="10" eb="11">
      <t>ケイ</t>
    </rPh>
    <phoneticPr fontId="20"/>
  </si>
  <si>
    <t>各シート</t>
    <rPh sb="0" eb="1">
      <t>カク</t>
    </rPh>
    <phoneticPr fontId="20"/>
  </si>
  <si>
    <t>大館市立比内図書館</t>
  </si>
  <si>
    <t>職員構成</t>
    <rPh sb="0" eb="2">
      <t>ショクイン</t>
    </rPh>
    <rPh sb="2" eb="4">
      <t>コウセイ</t>
    </rPh>
    <phoneticPr fontId="20"/>
  </si>
  <si>
    <t>施設</t>
    <rPh sb="0" eb="2">
      <t>シセツ</t>
    </rPh>
    <phoneticPr fontId="20"/>
  </si>
  <si>
    <t>正職員　　(専任)</t>
    <rPh sb="0" eb="3">
      <t>セイショクイン</t>
    </rPh>
    <rPh sb="6" eb="8">
      <t>センニン</t>
    </rPh>
    <phoneticPr fontId="20"/>
  </si>
  <si>
    <t>個人貸出冊数</t>
    <rPh sb="0" eb="2">
      <t>コジン</t>
    </rPh>
    <rPh sb="2" eb="4">
      <t>カシダシ</t>
    </rPh>
    <rPh sb="4" eb="5">
      <t>サツ</t>
    </rPh>
    <rPh sb="5" eb="6">
      <t>スウ</t>
    </rPh>
    <phoneticPr fontId="20"/>
  </si>
  <si>
    <t>臨時　　　非常勤</t>
    <rPh sb="0" eb="2">
      <t>リンジ</t>
    </rPh>
    <rPh sb="5" eb="8">
      <t>ヒジョウキン</t>
    </rPh>
    <phoneticPr fontId="20"/>
  </si>
  <si>
    <t>大仙市立仙北図書館</t>
  </si>
  <si>
    <t>(内司書･
司書補)</t>
    <rPh sb="1" eb="2">
      <t>ウチ</t>
    </rPh>
    <rPh sb="2" eb="4">
      <t>シショ</t>
    </rPh>
    <rPh sb="6" eb="8">
      <t>シショ</t>
    </rPh>
    <rPh sb="8" eb="9">
      <t>ホ</t>
    </rPh>
    <phoneticPr fontId="20"/>
  </si>
  <si>
    <t>建築年月日</t>
    <rPh sb="0" eb="2">
      <t>ケンチク</t>
    </rPh>
    <rPh sb="2" eb="5">
      <t>ネンガッピ</t>
    </rPh>
    <phoneticPr fontId="20"/>
  </si>
  <si>
    <t>施設延床　　面積(㎡）</t>
    <rPh sb="0" eb="2">
      <t>シセツ</t>
    </rPh>
    <rPh sb="2" eb="3">
      <t>ノ</t>
    </rPh>
    <rPh sb="3" eb="4">
      <t>ユカ</t>
    </rPh>
    <rPh sb="6" eb="8">
      <t>メンセキ</t>
    </rPh>
    <phoneticPr fontId="20"/>
  </si>
  <si>
    <t>図書館システム</t>
    <rPh sb="0" eb="3">
      <t>トショカン</t>
    </rPh>
    <phoneticPr fontId="20"/>
  </si>
  <si>
    <t>秋田県立図書館</t>
  </si>
  <si>
    <t>明</t>
    <rPh sb="0" eb="1">
      <t>メイ</t>
    </rPh>
    <phoneticPr fontId="31"/>
  </si>
  <si>
    <t>由利本荘市矢島公民館</t>
    <rPh sb="0" eb="2">
      <t>ユリ</t>
    </rPh>
    <rPh sb="2" eb="5">
      <t>ホンジョウシ</t>
    </rPh>
    <phoneticPr fontId="20"/>
  </si>
  <si>
    <t>.</t>
  </si>
  <si>
    <t>平</t>
    <rPh sb="0" eb="1">
      <t>ヘイ</t>
    </rPh>
    <phoneticPr fontId="31"/>
  </si>
  <si>
    <t>NEC LICS-WebⅡ Ver.8</t>
  </si>
  <si>
    <t>文献
複写枚数</t>
    <rPh sb="0" eb="2">
      <t>ブンケン</t>
    </rPh>
    <rPh sb="3" eb="5">
      <t>フクシャ</t>
    </rPh>
    <rPh sb="5" eb="7">
      <t>マイスウ</t>
    </rPh>
    <phoneticPr fontId="20"/>
  </si>
  <si>
    <t>秋田県立図書館分館あきた文学資料館</t>
  </si>
  <si>
    <t>平</t>
    <rPh sb="0" eb="1">
      <t>ヒラ</t>
    </rPh>
    <phoneticPr fontId="20"/>
  </si>
  <si>
    <t>富士通 iLiswingV4</t>
  </si>
  <si>
    <t>鹿角市立花輪図書館</t>
  </si>
  <si>
    <t>北秋田市阿仁公民館</t>
  </si>
  <si>
    <t>平</t>
    <rPh sb="0" eb="1">
      <t>ヘイ</t>
    </rPh>
    <phoneticPr fontId="20"/>
  </si>
  <si>
    <t>東成瀬公民館図書室</t>
    <rPh sb="6" eb="9">
      <t>トショシツ</t>
    </rPh>
    <phoneticPr fontId="20"/>
  </si>
  <si>
    <t>＜所蔵資料状況＞</t>
    <rPh sb="1" eb="3">
      <t>ショゾウ</t>
    </rPh>
    <rPh sb="3" eb="5">
      <t>シリョウ</t>
    </rPh>
    <rPh sb="5" eb="7">
      <t>ジョウキョウ</t>
    </rPh>
    <phoneticPr fontId="20"/>
  </si>
  <si>
    <t>小坂町立小坂図書館</t>
  </si>
  <si>
    <t>大館市立栗盛記念図書館</t>
    <rPh sb="4" eb="5">
      <t>クリ</t>
    </rPh>
    <rPh sb="5" eb="6">
      <t>モリ</t>
    </rPh>
    <rPh sb="6" eb="8">
      <t>キネン</t>
    </rPh>
    <phoneticPr fontId="20"/>
  </si>
  <si>
    <t>富士通　iLiswingV4</t>
  </si>
  <si>
    <t>　　　　　</t>
  </si>
  <si>
    <t>大館市立花矢図書館</t>
  </si>
  <si>
    <t>大館市立田代図書館</t>
  </si>
  <si>
    <t>北秋田市鷹巣図書館</t>
  </si>
  <si>
    <t>北秋田市森吉図書館</t>
  </si>
  <si>
    <t>ソフテック　LibMaxクラウド</t>
  </si>
  <si>
    <t>能代市立能代図書館</t>
    <rPh sb="4" eb="6">
      <t>ノシロ</t>
    </rPh>
    <phoneticPr fontId="20"/>
  </si>
  <si>
    <t>NEC LiCS-Re for SaaS</t>
  </si>
  <si>
    <t>能代市立二ツ井図書館</t>
  </si>
  <si>
    <t>井川町公民館</t>
  </si>
  <si>
    <t>平</t>
  </si>
  <si>
    <t>秋田市立中央図書館明徳館</t>
  </si>
  <si>
    <t>昭</t>
    <rPh sb="0" eb="1">
      <t>アキラ</t>
    </rPh>
    <phoneticPr fontId="20"/>
  </si>
  <si>
    <t>秋田市立新屋図書館</t>
  </si>
  <si>
    <t>秋田市立土崎図書館</t>
  </si>
  <si>
    <t>男鹿市立図書館</t>
  </si>
  <si>
    <t>潟上市図書館</t>
  </si>
  <si>
    <t>（郷土）</t>
    <rPh sb="1" eb="3">
      <t>キョウド</t>
    </rPh>
    <phoneticPr fontId="20"/>
  </si>
  <si>
    <t>潟上市図書館昭和分館</t>
  </si>
  <si>
    <t>潟上市図書館飯田川分館</t>
  </si>
  <si>
    <t>八郎潟町立図書館</t>
  </si>
  <si>
    <t>由利本荘市中央図書館</t>
    <rPh sb="5" eb="7">
      <t>チュウオウ</t>
    </rPh>
    <phoneticPr fontId="20"/>
  </si>
  <si>
    <t>由利本荘市岩城図書館</t>
  </si>
  <si>
    <t>184</t>
  </si>
  <si>
    <t>由利本荘市由利図書館</t>
  </si>
  <si>
    <t>にかほ市立図書館こぴあ</t>
  </si>
  <si>
    <t>にかほ市立図書館象潟分館</t>
    <rPh sb="4" eb="5">
      <t>リツ</t>
    </rPh>
    <rPh sb="5" eb="8">
      <t>トショカン</t>
    </rPh>
    <rPh sb="10" eb="12">
      <t>ブンカン</t>
    </rPh>
    <phoneticPr fontId="20"/>
  </si>
  <si>
    <t>大仙市立西仙北図書館</t>
  </si>
  <si>
    <t>大仙市立神岡図書館</t>
  </si>
  <si>
    <t>北秋田市合川公民館</t>
  </si>
  <si>
    <t>大仙市立太田図書館</t>
  </si>
  <si>
    <t>大仙市立南外図書館</t>
  </si>
  <si>
    <t>大仙市立中仙図書館</t>
  </si>
  <si>
    <t>資料費予算額（円）</t>
    <rPh sb="0" eb="3">
      <t>シリョウヒ</t>
    </rPh>
    <rPh sb="3" eb="6">
      <t>ヨサンガク</t>
    </rPh>
    <rPh sb="7" eb="8">
      <t>エン</t>
    </rPh>
    <phoneticPr fontId="20"/>
  </si>
  <si>
    <t>公民館図書室</t>
    <rPh sb="0" eb="3">
      <t>コウミンカン</t>
    </rPh>
    <rPh sb="3" eb="6">
      <t>トショシツ</t>
    </rPh>
    <phoneticPr fontId="20"/>
  </si>
  <si>
    <t>仙北市立田沢湖図書館</t>
  </si>
  <si>
    <t>美郷町学友館</t>
  </si>
  <si>
    <t>横手市立横手図書館</t>
  </si>
  <si>
    <t>湯沢市稲川カルチャーセンター</t>
  </si>
  <si>
    <t>横手市立増田図書館</t>
  </si>
  <si>
    <t>横手市立平鹿図書館</t>
  </si>
  <si>
    <t>※人口については県保有データ（令和６年４月１日現在）
　県の人口（県計人口）には、県内市町村間の移動者数を含んでいないため、各市町村の人口の総計とは一致しない。</t>
    <rPh sb="1" eb="3">
      <t>ジンコウ</t>
    </rPh>
    <rPh sb="8" eb="9">
      <t>ケン</t>
    </rPh>
    <rPh sb="9" eb="11">
      <t>ホユウ</t>
    </rPh>
    <rPh sb="15" eb="17">
      <t>レイワ</t>
    </rPh>
    <rPh sb="18" eb="19">
      <t>トシ</t>
    </rPh>
    <rPh sb="20" eb="21">
      <t>ガツ</t>
    </rPh>
    <rPh sb="22" eb="23">
      <t>ニチ</t>
    </rPh>
    <rPh sb="23" eb="25">
      <t>ゲンザイ</t>
    </rPh>
    <phoneticPr fontId="20"/>
  </si>
  <si>
    <t>横手市立雄物川図書館</t>
    <rPh sb="4" eb="7">
      <t>オモノガワ</t>
    </rPh>
    <rPh sb="7" eb="9">
      <t>トショ</t>
    </rPh>
    <phoneticPr fontId="20"/>
  </si>
  <si>
    <t>横手市立大森図書館</t>
  </si>
  <si>
    <t>横手市立十文字図書館</t>
  </si>
  <si>
    <t>昭</t>
    <rPh sb="0" eb="1">
      <t>ショウ</t>
    </rPh>
    <phoneticPr fontId="20"/>
  </si>
  <si>
    <t>湯沢市立雄勝図書館</t>
  </si>
  <si>
    <t>羽後町立図書館</t>
  </si>
  <si>
    <t>計</t>
    <rPh sb="0" eb="1">
      <t>ケイ</t>
    </rPh>
    <phoneticPr fontId="31"/>
  </si>
  <si>
    <t>藤里町三世代交流館</t>
  </si>
  <si>
    <t>・</t>
  </si>
  <si>
    <t>三種町山本公民館</t>
  </si>
  <si>
    <t>三種町八竜公民館</t>
  </si>
  <si>
    <t>若美公民館</t>
  </si>
  <si>
    <t>昭</t>
  </si>
  <si>
    <t>富士通iLiswing V4</t>
  </si>
  <si>
    <t>大潟村公民館</t>
  </si>
  <si>
    <t>視聴覚資料
点数</t>
    <rPh sb="0" eb="3">
      <t>シチョウカク</t>
    </rPh>
    <rPh sb="3" eb="5">
      <t>シリョウ</t>
    </rPh>
    <rPh sb="6" eb="8">
      <t>テンスウ</t>
    </rPh>
    <phoneticPr fontId="20"/>
  </si>
  <si>
    <t>（内児童）</t>
    <rPh sb="1" eb="2">
      <t>ウチ</t>
    </rPh>
    <rPh sb="2" eb="4">
      <t>ジドウ</t>
    </rPh>
    <phoneticPr fontId="20"/>
  </si>
  <si>
    <t>（内郷土）</t>
    <rPh sb="1" eb="2">
      <t>ウチ</t>
    </rPh>
    <rPh sb="2" eb="4">
      <t>キョウド</t>
    </rPh>
    <phoneticPr fontId="20"/>
  </si>
  <si>
    <t>（図書）</t>
    <rPh sb="1" eb="3">
      <t>トショ</t>
    </rPh>
    <phoneticPr fontId="20"/>
  </si>
  <si>
    <t>（図書以外）</t>
    <rPh sb="1" eb="3">
      <t>トショ</t>
    </rPh>
    <rPh sb="3" eb="5">
      <t>イガイ</t>
    </rPh>
    <phoneticPr fontId="20"/>
  </si>
  <si>
    <t>未集計</t>
    <rPh sb="0" eb="3">
      <t>ミシュウケイ</t>
    </rPh>
    <phoneticPr fontId="20"/>
  </si>
  <si>
    <t>登録者数</t>
    <rPh sb="0" eb="3">
      <t>トウロクシャ</t>
    </rPh>
    <rPh sb="3" eb="4">
      <t>スウ</t>
    </rPh>
    <phoneticPr fontId="20"/>
  </si>
  <si>
    <t>レファレンス件数</t>
    <rPh sb="6" eb="8">
      <t>ケンスウ</t>
    </rPh>
    <phoneticPr fontId="20"/>
  </si>
  <si>
    <t>来館者数</t>
    <rPh sb="0" eb="3">
      <t>ライカンシャ</t>
    </rPh>
    <rPh sb="3" eb="4">
      <t>スウ</t>
    </rPh>
    <phoneticPr fontId="20"/>
  </si>
  <si>
    <t>(内児童)</t>
    <rPh sb="1" eb="2">
      <t>ウチ</t>
    </rPh>
    <rPh sb="2" eb="4">
      <t>ジドウ</t>
    </rPh>
    <phoneticPr fontId="20"/>
  </si>
  <si>
    <t>秋田市立図書館電子書籍貸出サービス</t>
    <rPh sb="0" eb="2">
      <t>アキタ</t>
    </rPh>
    <rPh sb="2" eb="4">
      <t>シリツ</t>
    </rPh>
    <rPh sb="4" eb="7">
      <t>トショカン</t>
    </rPh>
    <rPh sb="7" eb="9">
      <t>デンシ</t>
    </rPh>
    <rPh sb="9" eb="11">
      <t>ショセキ</t>
    </rPh>
    <rPh sb="11" eb="13">
      <t>カシダ</t>
    </rPh>
    <phoneticPr fontId="20"/>
  </si>
  <si>
    <t>(その他)</t>
    <rPh sb="3" eb="4">
      <t>タ</t>
    </rPh>
    <phoneticPr fontId="20"/>
  </si>
  <si>
    <t>図書館</t>
    <rPh sb="0" eb="3">
      <t>トショカン</t>
    </rPh>
    <phoneticPr fontId="20"/>
  </si>
  <si>
    <t>レファレンス</t>
  </si>
  <si>
    <t>仙北市中央公民館</t>
    <rPh sb="3" eb="5">
      <t>チュウオウ</t>
    </rPh>
    <phoneticPr fontId="20"/>
  </si>
  <si>
    <t>仙北市総合情報センター・学習資料館</t>
  </si>
  <si>
    <t>横手市大雄図書室</t>
    <rPh sb="7" eb="8">
      <t>シツ</t>
    </rPh>
    <phoneticPr fontId="20"/>
  </si>
  <si>
    <t>未提供</t>
    <rPh sb="0" eb="3">
      <t>ミテイキョウ</t>
    </rPh>
    <phoneticPr fontId="20"/>
  </si>
  <si>
    <t>SOFTEC　Lib Max</t>
  </si>
  <si>
    <t>館名</t>
    <rPh sb="0" eb="1">
      <t>ヤカタ</t>
    </rPh>
    <rPh sb="1" eb="2">
      <t>メイ</t>
    </rPh>
    <phoneticPr fontId="20"/>
  </si>
  <si>
    <t>※個人にのみ提供している</t>
    <rPh sb="1" eb="3">
      <t>コジン</t>
    </rPh>
    <rPh sb="6" eb="8">
      <t>テイキョウ</t>
    </rPh>
    <phoneticPr fontId="20"/>
  </si>
  <si>
    <t>ＮＥＣ　ＬｉＣＳ-Ｒｅ３</t>
  </si>
  <si>
    <t>探調TOOL　DX3</t>
    <rPh sb="0" eb="1">
      <t>サグ</t>
    </rPh>
    <rPh sb="1" eb="2">
      <t>チョウ</t>
    </rPh>
    <phoneticPr fontId="20"/>
  </si>
  <si>
    <t>大</t>
    <rPh sb="0" eb="1">
      <t>ダイ</t>
    </rPh>
    <phoneticPr fontId="6"/>
  </si>
  <si>
    <t>鹿角市立立山文庫継承十和田図書館</t>
    <rPh sb="4" eb="6">
      <t>タテヤマ</t>
    </rPh>
    <rPh sb="6" eb="8">
      <t>ブンコ</t>
    </rPh>
    <rPh sb="8" eb="10">
      <t>ケイショウ</t>
    </rPh>
    <phoneticPr fontId="6"/>
  </si>
  <si>
    <t>昭</t>
    <rPh sb="0" eb="1">
      <t>ショウ</t>
    </rPh>
    <phoneticPr fontId="6"/>
  </si>
  <si>
    <t>有</t>
    <rPh sb="0" eb="1">
      <t>ア</t>
    </rPh>
    <phoneticPr fontId="6"/>
  </si>
  <si>
    <t>富士通　iLiswingV4</t>
    <phoneticPr fontId="20"/>
  </si>
  <si>
    <r>
      <t>ソフテック</t>
    </r>
    <r>
      <rPr>
        <sz val="12"/>
        <rFont val="ＭＳ Ｐ明朝"/>
        <family val="1"/>
        <charset val="128"/>
      </rPr>
      <t xml:space="preserve"> LibMax</t>
    </r>
  </si>
  <si>
    <t>未集計</t>
    <rPh sb="0" eb="3">
      <t>ミシュウケイ</t>
    </rPh>
    <phoneticPr fontId="6"/>
  </si>
  <si>
    <t>明</t>
    <rPh sb="0" eb="1">
      <t>メイ</t>
    </rPh>
    <phoneticPr fontId="6"/>
  </si>
  <si>
    <t>平</t>
    <rPh sb="0" eb="1">
      <t>ヘイ</t>
    </rPh>
    <phoneticPr fontId="6"/>
  </si>
  <si>
    <t>NEC LICS-Re３</t>
  </si>
  <si>
    <t>秋田市立中央図書館明徳館河辺分館</t>
    <rPh sb="12" eb="14">
      <t>カワベ</t>
    </rPh>
    <rPh sb="14" eb="16">
      <t>ブンカン</t>
    </rPh>
    <phoneticPr fontId="6"/>
  </si>
  <si>
    <r>
      <t>(ログイン数)</t>
    </r>
    <r>
      <rPr>
        <sz val="10"/>
        <rFont val="ＭＳ Ｐ明朝"/>
        <family val="1"/>
        <charset val="128"/>
      </rPr>
      <t xml:space="preserve">
23,141</t>
    </r>
    <rPh sb="5" eb="6">
      <t>スウ</t>
    </rPh>
    <phoneticPr fontId="20"/>
  </si>
  <si>
    <t>富士通iLiswing21/V4</t>
    <rPh sb="0" eb="3">
      <t>フジツウ</t>
    </rPh>
    <phoneticPr fontId="6"/>
  </si>
  <si>
    <t>NEC LICS-Re3　Ver.1.3.0</t>
    <phoneticPr fontId="20"/>
  </si>
  <si>
    <t>富士通 iLiswingV4</t>
    <rPh sb="0" eb="3">
      <t>フジツウ</t>
    </rPh>
    <phoneticPr fontId="6"/>
  </si>
  <si>
    <t>富士通　ILISwingV4</t>
    <rPh sb="0" eb="3">
      <t>フジツウ</t>
    </rPh>
    <phoneticPr fontId="6"/>
  </si>
  <si>
    <t>-</t>
    <phoneticPr fontId="20"/>
  </si>
  <si>
    <t>仙北市総合情報センター・学習資料館</t>
    <rPh sb="0" eb="2">
      <t>センボク</t>
    </rPh>
    <rPh sb="2" eb="3">
      <t>シ</t>
    </rPh>
    <rPh sb="3" eb="5">
      <t>ソウゴウ</t>
    </rPh>
    <rPh sb="5" eb="7">
      <t>ジョウホウ</t>
    </rPh>
    <rPh sb="12" eb="14">
      <t>ガクシュウ</t>
    </rPh>
    <rPh sb="14" eb="16">
      <t>シリョウ</t>
    </rPh>
    <rPh sb="16" eb="17">
      <t>カン</t>
    </rPh>
    <phoneticPr fontId="6"/>
  </si>
  <si>
    <t>大</t>
    <rPh sb="0" eb="1">
      <t>タイ</t>
    </rPh>
    <phoneticPr fontId="21"/>
  </si>
  <si>
    <t>平</t>
    <rPh sb="0" eb="1">
      <t>ヘイ</t>
    </rPh>
    <phoneticPr fontId="21"/>
  </si>
  <si>
    <t>昭</t>
    <rPh sb="0" eb="1">
      <t>ショウ</t>
    </rPh>
    <phoneticPr fontId="38"/>
  </si>
  <si>
    <t>未集計</t>
    <rPh sb="0" eb="3">
      <t>ミシュウケイ</t>
    </rPh>
    <phoneticPr fontId="40"/>
  </si>
  <si>
    <t>令</t>
    <rPh sb="0" eb="1">
      <t>レイ</t>
    </rPh>
    <phoneticPr fontId="6"/>
  </si>
  <si>
    <t>未集計</t>
    <rPh sb="0" eb="3">
      <t>ミシュウケイ</t>
    </rPh>
    <phoneticPr fontId="5"/>
  </si>
  <si>
    <t>八峰町文化交流センター</t>
    <rPh sb="3" eb="5">
      <t>ブンカ</t>
    </rPh>
    <rPh sb="5" eb="7">
      <t>コウリュウ</t>
    </rPh>
    <phoneticPr fontId="6"/>
  </si>
  <si>
    <t>八峰町峰浜地区文化交流センター</t>
    <rPh sb="3" eb="5">
      <t>ミネハマ</t>
    </rPh>
    <rPh sb="5" eb="7">
      <t>チク</t>
    </rPh>
    <rPh sb="7" eb="9">
      <t>ブンカ</t>
    </rPh>
    <rPh sb="9" eb="11">
      <t>コウリュウ</t>
    </rPh>
    <phoneticPr fontId="6"/>
  </si>
  <si>
    <t>富士通 iLiswing V3</t>
    <rPh sb="0" eb="3">
      <t>フジツウ</t>
    </rPh>
    <phoneticPr fontId="6"/>
  </si>
  <si>
    <t>由利本荘市東由利公民館</t>
    <rPh sb="0" eb="2">
      <t>ユリ</t>
    </rPh>
    <rPh sb="2" eb="5">
      <t>ホンジョウシ</t>
    </rPh>
    <phoneticPr fontId="6"/>
  </si>
  <si>
    <t>由利本荘市鳥海公民館</t>
    <rPh sb="0" eb="2">
      <t>ユリ</t>
    </rPh>
    <rPh sb="2" eb="5">
      <t>ホンジョウシ</t>
    </rPh>
    <phoneticPr fontId="6"/>
  </si>
  <si>
    <t>由利本荘市出羽伝承館</t>
    <rPh sb="0" eb="2">
      <t>ユリ</t>
    </rPh>
    <rPh sb="2" eb="5">
      <t>ホンジョウシ</t>
    </rPh>
    <phoneticPr fontId="6"/>
  </si>
  <si>
    <t>由利本荘市西目公民館</t>
    <rPh sb="0" eb="2">
      <t>ユリ</t>
    </rPh>
    <rPh sb="2" eb="5">
      <t>ホンジョウシ</t>
    </rPh>
    <phoneticPr fontId="6"/>
  </si>
  <si>
    <t>NEC LiCS-Re3 Ver.1.3.0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</si>
</sst>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.00_);[Red]\(#,##0.00\)"/>
    <numFmt numFmtId="178" formatCode="#,##0.0_);[Red]\(#,##0.0\)"/>
    <numFmt numFmtId="179" formatCode="#,##0;[Red]#,##0"/>
  </numFmts>
  <fonts count="43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u/>
      <sz val="11"/>
      <color indexed="12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11"/>
      <name val="ＭＳ 明朝"/>
      <family val="1"/>
    </font>
    <font>
      <u/>
      <sz val="11"/>
      <color indexed="12"/>
      <name val="ＭＳ 明朝"/>
      <family val="1"/>
    </font>
    <font>
      <sz val="12"/>
      <name val="ＭＳ 明朝"/>
      <family val="1"/>
    </font>
    <font>
      <b/>
      <sz val="16"/>
      <name val="ＭＳ 明朝"/>
      <family val="1"/>
    </font>
    <font>
      <sz val="6"/>
      <name val="游ゴシック"/>
      <family val="3"/>
    </font>
    <font>
      <sz val="14"/>
      <name val="ＭＳ 明朝"/>
      <family val="1"/>
    </font>
    <font>
      <sz val="14"/>
      <name val="ＭＳ Ｐゴシック"/>
      <family val="3"/>
    </font>
    <font>
      <b/>
      <sz val="20"/>
      <name val="ＭＳ 明朝"/>
      <family val="1"/>
    </font>
    <font>
      <sz val="12"/>
      <name val="ＭＳ Ｐ明朝"/>
      <family val="1"/>
    </font>
    <font>
      <sz val="14"/>
      <name val="ＭＳ Ｐ明朝"/>
      <family val="1"/>
    </font>
    <font>
      <u/>
      <sz val="11"/>
      <color indexed="12"/>
      <name val="ＭＳ Ｐゴシック"/>
      <family val="3"/>
    </font>
    <font>
      <sz val="12"/>
      <name val="ＭＳ Ｐ明朝"/>
      <family val="1"/>
      <charset val="128"/>
    </font>
    <font>
      <sz val="9"/>
      <name val="ＭＳ Ｐ明朝"/>
      <family val="1"/>
    </font>
    <font>
      <sz val="11"/>
      <name val="ＭＳ Ｐ明朝"/>
      <family val="1"/>
    </font>
    <font>
      <sz val="12"/>
      <name val="DejaVu Sans"/>
      <family val="2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24"/>
      <name val="ＭＳ Ｐ明朝"/>
      <family val="1"/>
    </font>
    <font>
      <sz val="10"/>
      <name val="ＭＳ Ｐ明朝"/>
      <family val="1"/>
    </font>
  </fonts>
  <fills count="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5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40" borderId="1" applyNumberFormat="0" applyAlignment="0" applyProtection="0">
      <alignment vertical="center"/>
    </xf>
    <xf numFmtId="0" fontId="5" fillId="41" borderId="1" applyNumberFormat="0" applyAlignment="0" applyProtection="0">
      <alignment vertical="center"/>
    </xf>
    <xf numFmtId="0" fontId="5" fillId="41" borderId="1" applyNumberFormat="0" applyAlignment="0" applyProtection="0">
      <alignment vertical="center"/>
    </xf>
    <xf numFmtId="0" fontId="5" fillId="40" borderId="1" applyNumberFormat="0" applyAlignment="0" applyProtection="0">
      <alignment vertical="center"/>
    </xf>
    <xf numFmtId="0" fontId="6" fillId="0" borderId="0" applyBorder="0" applyProtection="0">
      <alignment vertical="center"/>
    </xf>
    <xf numFmtId="0" fontId="6" fillId="0" borderId="0" applyBorder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7" fillId="42" borderId="2" applyNumberFormat="0" applyFont="0" applyAlignment="0" applyProtection="0">
      <alignment vertical="center"/>
    </xf>
    <xf numFmtId="0" fontId="7" fillId="43" borderId="2" applyNumberFormat="0" applyFont="0" applyAlignment="0" applyProtection="0">
      <alignment vertical="center"/>
    </xf>
    <xf numFmtId="0" fontId="7" fillId="43" borderId="2" applyNumberFormat="0" applyFont="0" applyAlignment="0" applyProtection="0">
      <alignment vertical="center"/>
    </xf>
    <xf numFmtId="0" fontId="7" fillId="4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12" borderId="4" applyNumberFormat="0" applyAlignment="0" applyProtection="0">
      <alignment vertical="center"/>
    </xf>
    <xf numFmtId="0" fontId="9" fillId="13" borderId="4" applyNumberFormat="0" applyAlignment="0" applyProtection="0">
      <alignment vertical="center"/>
    </xf>
    <xf numFmtId="0" fontId="9" fillId="13" borderId="4" applyNumberFormat="0" applyAlignment="0" applyProtection="0">
      <alignment vertical="center"/>
    </xf>
    <xf numFmtId="0" fontId="9" fillId="12" borderId="4" applyNumberFormat="0" applyAlignment="0" applyProtection="0">
      <alignment vertical="center"/>
    </xf>
    <xf numFmtId="0" fontId="10" fillId="44" borderId="5" applyNumberFormat="0" applyAlignment="0" applyProtection="0">
      <alignment vertical="center"/>
    </xf>
    <xf numFmtId="0" fontId="10" fillId="45" borderId="5" applyNumberFormat="0" applyAlignment="0" applyProtection="0">
      <alignment vertical="center"/>
    </xf>
    <xf numFmtId="0" fontId="10" fillId="45" borderId="5" applyNumberFormat="0" applyAlignment="0" applyProtection="0">
      <alignment vertical="center"/>
    </xf>
    <xf numFmtId="0" fontId="10" fillId="44" borderId="5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4" borderId="4" applyNumberFormat="0" applyAlignment="0" applyProtection="0">
      <alignment vertical="center"/>
    </xf>
    <xf numFmtId="0" fontId="16" fillId="45" borderId="4" applyNumberFormat="0" applyAlignment="0" applyProtection="0">
      <alignment vertical="center"/>
    </xf>
    <xf numFmtId="0" fontId="16" fillId="45" borderId="4" applyNumberFormat="0" applyAlignment="0" applyProtection="0">
      <alignment vertical="center"/>
    </xf>
    <xf numFmtId="0" fontId="16" fillId="44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580">
    <xf numFmtId="0" fontId="0" fillId="0" borderId="0" xfId="0">
      <alignment vertical="center"/>
    </xf>
    <xf numFmtId="0" fontId="21" fillId="0" borderId="0" xfId="0" applyFont="1">
      <alignment vertical="center"/>
    </xf>
    <xf numFmtId="0" fontId="22" fillId="0" borderId="0" xfId="151" applyFont="1" applyAlignment="1" applyProtection="1">
      <alignment vertical="center"/>
    </xf>
    <xf numFmtId="0" fontId="26" fillId="0" borderId="0" xfId="0" applyNumberFormat="1" applyFont="1" applyFill="1" applyAlignment="1">
      <alignment vertical="center"/>
    </xf>
    <xf numFmtId="176" fontId="26" fillId="0" borderId="0" xfId="0" applyNumberFormat="1" applyFont="1" applyFill="1" applyAlignment="1">
      <alignment horizontal="center" vertical="center"/>
    </xf>
    <xf numFmtId="176" fontId="26" fillId="0" borderId="0" xfId="0" applyNumberFormat="1" applyFont="1" applyFill="1">
      <alignment vertical="center"/>
    </xf>
    <xf numFmtId="49" fontId="23" fillId="0" borderId="0" xfId="0" applyNumberFormat="1" applyFont="1">
      <alignment vertical="center"/>
    </xf>
    <xf numFmtId="0" fontId="27" fillId="0" borderId="0" xfId="0" applyFont="1">
      <alignment vertical="center"/>
    </xf>
    <xf numFmtId="176" fontId="26" fillId="0" borderId="0" xfId="0" applyNumberFormat="1" applyFont="1" applyFill="1" applyBorder="1">
      <alignment vertical="center"/>
    </xf>
    <xf numFmtId="0" fontId="26" fillId="31" borderId="11" xfId="0" applyNumberFormat="1" applyFont="1" applyFill="1" applyBorder="1" applyAlignment="1">
      <alignment horizontal="center" vertical="center"/>
    </xf>
    <xf numFmtId="0" fontId="26" fillId="0" borderId="12" xfId="0" applyNumberFormat="1" applyFont="1" applyFill="1" applyBorder="1" applyAlignment="1">
      <alignment vertical="center"/>
    </xf>
    <xf numFmtId="0" fontId="26" fillId="0" borderId="0" xfId="0" applyNumberFormat="1" applyFont="1" applyFill="1" applyBorder="1" applyAlignment="1">
      <alignment vertical="center"/>
    </xf>
    <xf numFmtId="0" fontId="26" fillId="0" borderId="13" xfId="0" applyNumberFormat="1" applyFont="1" applyFill="1" applyBorder="1" applyAlignment="1">
      <alignment vertical="center"/>
    </xf>
    <xf numFmtId="0" fontId="26" fillId="0" borderId="14" xfId="0" applyNumberFormat="1" applyFont="1" applyFill="1" applyBorder="1" applyAlignment="1">
      <alignment vertical="center"/>
    </xf>
    <xf numFmtId="0" fontId="26" fillId="0" borderId="15" xfId="0" applyNumberFormat="1" applyFont="1" applyFill="1" applyBorder="1" applyAlignment="1">
      <alignment vertical="center"/>
    </xf>
    <xf numFmtId="0" fontId="26" fillId="31" borderId="12" xfId="0" applyNumberFormat="1" applyFont="1" applyFill="1" applyBorder="1" applyAlignment="1">
      <alignment horizontal="center" vertical="center"/>
    </xf>
    <xf numFmtId="0" fontId="26" fillId="0" borderId="18" xfId="0" applyNumberFormat="1" applyFont="1" applyBorder="1" applyAlignment="1">
      <alignment vertical="center"/>
    </xf>
    <xf numFmtId="0" fontId="26" fillId="0" borderId="19" xfId="0" applyNumberFormat="1" applyFont="1" applyBorder="1" applyAlignment="1">
      <alignment vertical="center"/>
    </xf>
    <xf numFmtId="0" fontId="26" fillId="0" borderId="20" xfId="0" applyNumberFormat="1" applyFont="1" applyBorder="1" applyAlignment="1">
      <alignment vertical="center"/>
    </xf>
    <xf numFmtId="176" fontId="26" fillId="31" borderId="21" xfId="0" applyNumberFormat="1" applyFont="1" applyFill="1" applyBorder="1" applyAlignment="1">
      <alignment horizontal="center" vertical="center"/>
    </xf>
    <xf numFmtId="176" fontId="26" fillId="0" borderId="17" xfId="0" applyNumberFormat="1" applyFont="1" applyFill="1" applyBorder="1" applyAlignment="1">
      <alignment horizontal="center" vertical="center"/>
    </xf>
    <xf numFmtId="176" fontId="26" fillId="0" borderId="0" xfId="0" applyNumberFormat="1" applyFont="1" applyFill="1" applyAlignment="1">
      <alignment horizontal="center" vertical="center"/>
    </xf>
    <xf numFmtId="176" fontId="26" fillId="0" borderId="18" xfId="0" applyNumberFormat="1" applyFont="1" applyFill="1" applyBorder="1" applyAlignment="1">
      <alignment horizontal="center" vertical="center" shrinkToFit="1"/>
    </xf>
    <xf numFmtId="176" fontId="26" fillId="0" borderId="22" xfId="0" applyNumberFormat="1" applyFont="1" applyFill="1" applyBorder="1" applyAlignment="1">
      <alignment horizontal="center" vertical="center" shrinkToFit="1"/>
    </xf>
    <xf numFmtId="176" fontId="26" fillId="0" borderId="20" xfId="0" applyNumberFormat="1" applyFont="1" applyFill="1" applyBorder="1" applyAlignment="1">
      <alignment horizontal="center" vertical="center" shrinkToFit="1"/>
    </xf>
    <xf numFmtId="176" fontId="26" fillId="0" borderId="23" xfId="0" applyNumberFormat="1" applyFont="1" applyFill="1" applyBorder="1" applyAlignment="1">
      <alignment horizontal="center" vertical="center" shrinkToFit="1"/>
    </xf>
    <xf numFmtId="176" fontId="26" fillId="0" borderId="17" xfId="0" applyNumberFormat="1" applyFont="1" applyFill="1" applyBorder="1" applyAlignment="1">
      <alignment horizontal="center" vertical="center" shrinkToFit="1"/>
    </xf>
    <xf numFmtId="176" fontId="26" fillId="0" borderId="0" xfId="0" applyNumberFormat="1" applyFont="1" applyFill="1" applyBorder="1" applyAlignment="1">
      <alignment horizontal="center" vertical="center" shrinkToFit="1"/>
    </xf>
    <xf numFmtId="176" fontId="26" fillId="31" borderId="17" xfId="0" applyNumberFormat="1" applyFont="1" applyFill="1" applyBorder="1" applyAlignment="1">
      <alignment horizontal="center" vertical="center"/>
    </xf>
    <xf numFmtId="0" fontId="26" fillId="0" borderId="18" xfId="0" applyFont="1" applyBorder="1" applyAlignment="1">
      <alignment horizontal="center" vertical="center" shrinkToFit="1"/>
    </xf>
    <xf numFmtId="0" fontId="26" fillId="0" borderId="22" xfId="0" applyFont="1" applyBorder="1" applyAlignment="1">
      <alignment horizontal="center" vertical="center" shrinkToFit="1"/>
    </xf>
    <xf numFmtId="0" fontId="26" fillId="0" borderId="19" xfId="0" applyFont="1" applyBorder="1" applyAlignment="1">
      <alignment horizontal="center" vertical="center" shrinkToFit="1"/>
    </xf>
    <xf numFmtId="0" fontId="26" fillId="0" borderId="20" xfId="0" applyFont="1" applyBorder="1" applyAlignment="1">
      <alignment horizontal="center" vertical="center" shrinkToFit="1"/>
    </xf>
    <xf numFmtId="0" fontId="26" fillId="0" borderId="17" xfId="0" applyFont="1" applyBorder="1" applyAlignment="1">
      <alignment horizontal="center" vertical="center" shrinkToFit="1"/>
    </xf>
    <xf numFmtId="176" fontId="29" fillId="0" borderId="0" xfId="0" applyNumberFormat="1" applyFont="1" applyFill="1" applyAlignment="1">
      <alignment horizontal="left" vertical="center"/>
    </xf>
    <xf numFmtId="176" fontId="26" fillId="0" borderId="0" xfId="0" applyNumberFormat="1" applyFont="1" applyFill="1" applyAlignment="1">
      <alignment horizontal="right" vertical="center"/>
    </xf>
    <xf numFmtId="176" fontId="26" fillId="31" borderId="25" xfId="0" applyNumberFormat="1" applyFont="1" applyFill="1" applyBorder="1" applyAlignment="1">
      <alignment horizontal="center" vertical="center"/>
    </xf>
    <xf numFmtId="176" fontId="30" fillId="0" borderId="26" xfId="0" applyNumberFormat="1" applyFont="1" applyFill="1" applyBorder="1">
      <alignment vertical="center"/>
    </xf>
    <xf numFmtId="176" fontId="30" fillId="0" borderId="27" xfId="0" applyNumberFormat="1" applyFont="1" applyFill="1" applyBorder="1" applyAlignment="1">
      <alignment horizontal="right" vertical="center"/>
    </xf>
    <xf numFmtId="176" fontId="30" fillId="0" borderId="28" xfId="0" applyNumberFormat="1" applyFont="1" applyFill="1" applyBorder="1" applyAlignment="1">
      <alignment horizontal="right" vertical="center"/>
    </xf>
    <xf numFmtId="176" fontId="30" fillId="0" borderId="29" xfId="0" applyNumberFormat="1" applyFont="1" applyFill="1" applyBorder="1" applyAlignment="1">
      <alignment horizontal="right" vertical="center"/>
    </xf>
    <xf numFmtId="176" fontId="30" fillId="0" borderId="30" xfId="0" applyNumberFormat="1" applyFont="1" applyFill="1" applyBorder="1" applyAlignment="1">
      <alignment horizontal="right" vertical="center"/>
    </xf>
    <xf numFmtId="176" fontId="30" fillId="0" borderId="26" xfId="0" applyNumberFormat="1" applyFont="1" applyFill="1" applyBorder="1" applyAlignment="1">
      <alignment horizontal="right" vertical="center"/>
    </xf>
    <xf numFmtId="176" fontId="30" fillId="0" borderId="0" xfId="0" applyNumberFormat="1" applyFont="1" applyFill="1" applyBorder="1" applyAlignment="1">
      <alignment horizontal="right" vertical="center"/>
    </xf>
    <xf numFmtId="176" fontId="26" fillId="31" borderId="26" xfId="0" applyNumberFormat="1" applyFont="1" applyFill="1" applyBorder="1" applyAlignment="1">
      <alignment horizontal="center" vertical="center"/>
    </xf>
    <xf numFmtId="176" fontId="30" fillId="0" borderId="31" xfId="0" applyNumberFormat="1" applyFont="1" applyFill="1" applyBorder="1">
      <alignment vertical="center"/>
    </xf>
    <xf numFmtId="176" fontId="30" fillId="0" borderId="29" xfId="0" applyNumberFormat="1" applyFont="1" applyFill="1" applyBorder="1">
      <alignment vertical="center"/>
    </xf>
    <xf numFmtId="176" fontId="30" fillId="0" borderId="27" xfId="0" applyNumberFormat="1" applyFont="1" applyFill="1" applyBorder="1">
      <alignment vertical="center"/>
    </xf>
    <xf numFmtId="176" fontId="30" fillId="0" borderId="28" xfId="0" applyNumberFormat="1" applyFont="1" applyFill="1" applyBorder="1">
      <alignment vertical="center"/>
    </xf>
    <xf numFmtId="176" fontId="30" fillId="0" borderId="25" xfId="0" applyNumberFormat="1" applyFont="1" applyFill="1" applyBorder="1">
      <alignment vertical="center"/>
    </xf>
    <xf numFmtId="176" fontId="26" fillId="31" borderId="32" xfId="0" applyNumberFormat="1" applyFont="1" applyFill="1" applyBorder="1" applyAlignment="1">
      <alignment horizontal="center" vertical="center"/>
    </xf>
    <xf numFmtId="176" fontId="30" fillId="0" borderId="33" xfId="0" applyNumberFormat="1" applyFont="1" applyFill="1" applyBorder="1">
      <alignment vertical="center"/>
    </xf>
    <xf numFmtId="176" fontId="30" fillId="0" borderId="34" xfId="0" applyNumberFormat="1" applyFont="1" applyFill="1" applyBorder="1" applyAlignment="1">
      <alignment horizontal="right" vertical="center"/>
    </xf>
    <xf numFmtId="176" fontId="30" fillId="0" borderId="35" xfId="0" applyNumberFormat="1" applyFont="1" applyFill="1" applyBorder="1" applyAlignment="1">
      <alignment horizontal="right" vertical="center"/>
    </xf>
    <xf numFmtId="176" fontId="26" fillId="31" borderId="33" xfId="0" applyNumberFormat="1" applyFont="1" applyFill="1" applyBorder="1" applyAlignment="1">
      <alignment horizontal="center" vertical="center"/>
    </xf>
    <xf numFmtId="176" fontId="30" fillId="0" borderId="34" xfId="0" quotePrefix="1" applyNumberFormat="1" applyFont="1" applyFill="1" applyBorder="1" applyAlignment="1">
      <alignment horizontal="right" vertical="center"/>
    </xf>
    <xf numFmtId="176" fontId="30" fillId="0" borderId="37" xfId="0" applyNumberFormat="1" applyFont="1" applyFill="1" applyBorder="1" applyAlignment="1">
      <alignment horizontal="right" vertical="center"/>
    </xf>
    <xf numFmtId="176" fontId="30" fillId="0" borderId="38" xfId="0" applyNumberFormat="1" applyFont="1" applyFill="1" applyBorder="1" applyAlignment="1">
      <alignment horizontal="right" vertical="center"/>
    </xf>
    <xf numFmtId="176" fontId="30" fillId="0" borderId="34" xfId="0" applyNumberFormat="1" applyFont="1" applyFill="1" applyBorder="1">
      <alignment vertical="center"/>
    </xf>
    <xf numFmtId="176" fontId="30" fillId="0" borderId="32" xfId="0" applyNumberFormat="1" applyFont="1" applyFill="1" applyBorder="1">
      <alignment vertical="center"/>
    </xf>
    <xf numFmtId="176" fontId="26" fillId="31" borderId="32" xfId="0" applyNumberFormat="1" applyFont="1" applyFill="1" applyBorder="1" applyAlignment="1">
      <alignment horizontal="center" vertical="center" wrapText="1"/>
    </xf>
    <xf numFmtId="176" fontId="26" fillId="31" borderId="33" xfId="0" applyNumberFormat="1" applyFont="1" applyFill="1" applyBorder="1" applyAlignment="1">
      <alignment horizontal="center" vertical="center" wrapText="1"/>
    </xf>
    <xf numFmtId="176" fontId="26" fillId="31" borderId="39" xfId="0" applyNumberFormat="1" applyFont="1" applyFill="1" applyBorder="1" applyAlignment="1">
      <alignment horizontal="center" vertical="center"/>
    </xf>
    <xf numFmtId="176" fontId="30" fillId="0" borderId="40" xfId="0" applyNumberFormat="1" applyFont="1" applyFill="1" applyBorder="1" applyAlignment="1">
      <alignment horizontal="right" vertical="center"/>
    </xf>
    <xf numFmtId="176" fontId="30" fillId="0" borderId="41" xfId="0" applyNumberFormat="1" applyFont="1" applyFill="1" applyBorder="1" applyAlignment="1">
      <alignment horizontal="right" vertical="center"/>
    </xf>
    <xf numFmtId="176" fontId="30" fillId="0" borderId="42" xfId="0" applyNumberFormat="1" applyFont="1" applyFill="1" applyBorder="1" applyAlignment="1">
      <alignment horizontal="right" vertical="center"/>
    </xf>
    <xf numFmtId="176" fontId="30" fillId="0" borderId="43" xfId="0" applyNumberFormat="1" applyFont="1" applyFill="1" applyBorder="1" applyAlignment="1">
      <alignment horizontal="right" vertical="center"/>
    </xf>
    <xf numFmtId="176" fontId="30" fillId="0" borderId="10" xfId="0" applyNumberFormat="1" applyFont="1" applyFill="1" applyBorder="1" applyAlignment="1">
      <alignment horizontal="right" vertical="center"/>
    </xf>
    <xf numFmtId="177" fontId="30" fillId="0" borderId="33" xfId="0" applyNumberFormat="1" applyFont="1" applyFill="1" applyBorder="1">
      <alignment vertical="center"/>
    </xf>
    <xf numFmtId="177" fontId="30" fillId="0" borderId="34" xfId="0" applyNumberFormat="1" applyFont="1" applyFill="1" applyBorder="1">
      <alignment vertical="center"/>
    </xf>
    <xf numFmtId="177" fontId="30" fillId="0" borderId="37" xfId="0" applyNumberFormat="1" applyFont="1" applyFill="1" applyBorder="1">
      <alignment vertical="center"/>
    </xf>
    <xf numFmtId="177" fontId="30" fillId="0" borderId="35" xfId="0" applyNumberFormat="1" applyFont="1" applyFill="1" applyBorder="1">
      <alignment vertical="center"/>
    </xf>
    <xf numFmtId="177" fontId="30" fillId="0" borderId="44" xfId="0" applyNumberFormat="1" applyFont="1" applyFill="1" applyBorder="1" applyAlignment="1">
      <alignment horizontal="right" vertical="center"/>
    </xf>
    <xf numFmtId="177" fontId="30" fillId="0" borderId="26" xfId="0" applyNumberFormat="1" applyFont="1" applyFill="1" applyBorder="1" applyAlignment="1">
      <alignment horizontal="right" vertical="center"/>
    </xf>
    <xf numFmtId="177" fontId="30" fillId="0" borderId="0" xfId="0" applyNumberFormat="1" applyFont="1" applyFill="1" applyBorder="1">
      <alignment vertical="center"/>
    </xf>
    <xf numFmtId="176" fontId="26" fillId="0" borderId="45" xfId="0" applyNumberFormat="1" applyFont="1" applyFill="1" applyBorder="1" applyAlignment="1">
      <alignment horizontal="center" vertical="center" wrapText="1"/>
    </xf>
    <xf numFmtId="177" fontId="30" fillId="0" borderId="45" xfId="0" applyNumberFormat="1" applyFont="1" applyFill="1" applyBorder="1" applyAlignment="1">
      <alignment horizontal="right" vertical="center"/>
    </xf>
    <xf numFmtId="177" fontId="30" fillId="0" borderId="34" xfId="0" applyNumberFormat="1" applyFont="1" applyFill="1" applyBorder="1" applyAlignment="1">
      <alignment horizontal="right" vertical="center"/>
    </xf>
    <xf numFmtId="177" fontId="30" fillId="0" borderId="37" xfId="0" applyNumberFormat="1" applyFont="1" applyFill="1" applyBorder="1" applyAlignment="1">
      <alignment horizontal="right" vertical="center"/>
    </xf>
    <xf numFmtId="177" fontId="30" fillId="0" borderId="35" xfId="0" applyNumberFormat="1" applyFont="1" applyFill="1" applyBorder="1" applyAlignment="1">
      <alignment horizontal="right" vertical="center"/>
    </xf>
    <xf numFmtId="177" fontId="30" fillId="0" borderId="33" xfId="0" applyNumberFormat="1" applyFont="1" applyFill="1" applyBorder="1" applyAlignment="1">
      <alignment horizontal="right" vertical="center"/>
    </xf>
    <xf numFmtId="177" fontId="30" fillId="0" borderId="32" xfId="0" applyNumberFormat="1" applyFont="1" applyFill="1" applyBorder="1">
      <alignment vertical="center"/>
    </xf>
    <xf numFmtId="177" fontId="30" fillId="0" borderId="30" xfId="0" applyNumberFormat="1" applyFont="1" applyFill="1" applyBorder="1" applyAlignment="1">
      <alignment horizontal="right" vertical="center"/>
    </xf>
    <xf numFmtId="176" fontId="26" fillId="0" borderId="0" xfId="0" applyNumberFormat="1" applyFont="1" applyFill="1" applyBorder="1" applyAlignment="1">
      <alignment horizontal="center" vertical="center" wrapText="1"/>
    </xf>
    <xf numFmtId="177" fontId="30" fillId="0" borderId="0" xfId="0" applyNumberFormat="1" applyFont="1" applyFill="1" applyBorder="1" applyAlignment="1">
      <alignment horizontal="right" vertical="center"/>
    </xf>
    <xf numFmtId="176" fontId="26" fillId="31" borderId="46" xfId="0" applyNumberFormat="1" applyFont="1" applyFill="1" applyBorder="1" applyAlignment="1">
      <alignment horizontal="center" vertical="center" wrapText="1"/>
    </xf>
    <xf numFmtId="177" fontId="30" fillId="0" borderId="47" xfId="0" applyNumberFormat="1" applyFont="1" applyFill="1" applyBorder="1">
      <alignment vertical="center"/>
    </xf>
    <xf numFmtId="177" fontId="30" fillId="0" borderId="48" xfId="0" applyNumberFormat="1" applyFont="1" applyFill="1" applyBorder="1">
      <alignment vertical="center"/>
    </xf>
    <xf numFmtId="177" fontId="30" fillId="0" borderId="49" xfId="0" applyNumberFormat="1" applyFont="1" applyFill="1" applyBorder="1">
      <alignment vertical="center"/>
    </xf>
    <xf numFmtId="177" fontId="30" fillId="0" borderId="50" xfId="0" applyNumberFormat="1" applyFont="1" applyFill="1" applyBorder="1">
      <alignment vertical="center"/>
    </xf>
    <xf numFmtId="177" fontId="30" fillId="0" borderId="51" xfId="0" applyNumberFormat="1" applyFont="1" applyFill="1" applyBorder="1" applyAlignment="1">
      <alignment horizontal="right" vertical="center"/>
    </xf>
    <xf numFmtId="177" fontId="30" fillId="0" borderId="47" xfId="0" applyNumberFormat="1" applyFont="1" applyFill="1" applyBorder="1" applyAlignment="1">
      <alignment horizontal="right" vertical="center"/>
    </xf>
    <xf numFmtId="177" fontId="30" fillId="0" borderId="48" xfId="0" applyNumberFormat="1" applyFont="1" applyFill="1" applyBorder="1" applyAlignment="1">
      <alignment horizontal="right" vertical="center"/>
    </xf>
    <xf numFmtId="177" fontId="30" fillId="0" borderId="49" xfId="0" applyNumberFormat="1" applyFont="1" applyFill="1" applyBorder="1" applyAlignment="1">
      <alignment horizontal="right" vertical="center"/>
    </xf>
    <xf numFmtId="177" fontId="30" fillId="0" borderId="50" xfId="0" applyNumberFormat="1" applyFont="1" applyFill="1" applyBorder="1" applyAlignment="1">
      <alignment horizontal="right" vertical="center"/>
    </xf>
    <xf numFmtId="177" fontId="30" fillId="0" borderId="46" xfId="0" applyNumberFormat="1" applyFont="1" applyFill="1" applyBorder="1">
      <alignment vertical="center"/>
    </xf>
    <xf numFmtId="49" fontId="23" fillId="0" borderId="0" xfId="0" applyNumberFormat="1" applyFont="1" applyFill="1" applyAlignment="1">
      <alignment horizontal="center" vertical="center"/>
    </xf>
    <xf numFmtId="49" fontId="23" fillId="0" borderId="0" xfId="0" applyNumberFormat="1" applyFont="1">
      <alignment vertical="center"/>
    </xf>
    <xf numFmtId="49" fontId="23" fillId="0" borderId="0" xfId="0" applyNumberFormat="1" applyFont="1" applyFill="1" applyAlignment="1">
      <alignment horizontal="left" vertical="center" wrapText="1"/>
    </xf>
    <xf numFmtId="0" fontId="27" fillId="0" borderId="0" xfId="0" applyFont="1" applyBorder="1">
      <alignment vertical="center"/>
    </xf>
    <xf numFmtId="0" fontId="27" fillId="0" borderId="0" xfId="0" applyFont="1" applyAlignment="1">
      <alignment horizontal="center" vertical="center"/>
    </xf>
    <xf numFmtId="176" fontId="29" fillId="0" borderId="0" xfId="0" applyNumberFormat="1" applyFont="1" applyFill="1" applyProtection="1">
      <alignment vertical="center"/>
      <protection locked="0"/>
    </xf>
    <xf numFmtId="0" fontId="29" fillId="0" borderId="22" xfId="0" applyFont="1" applyFill="1" applyBorder="1" applyAlignment="1" applyProtection="1">
      <alignment horizontal="right" vertical="center"/>
      <protection locked="0"/>
    </xf>
    <xf numFmtId="176" fontId="29" fillId="0" borderId="22" xfId="0" applyNumberFormat="1" applyFont="1" applyFill="1" applyBorder="1" applyAlignment="1" applyProtection="1">
      <alignment horizontal="center" vertical="center" shrinkToFit="1"/>
      <protection locked="0"/>
    </xf>
    <xf numFmtId="176" fontId="29" fillId="0" borderId="65" xfId="0" applyNumberFormat="1" applyFont="1" applyBorder="1" applyProtection="1">
      <alignment vertical="center"/>
      <protection locked="0"/>
    </xf>
    <xf numFmtId="176" fontId="29" fillId="0" borderId="37" xfId="0" applyNumberFormat="1" applyFont="1" applyBorder="1" applyProtection="1">
      <alignment vertical="center"/>
      <protection locked="0"/>
    </xf>
    <xf numFmtId="176" fontId="29" fillId="0" borderId="41" xfId="0" applyNumberFormat="1" applyFont="1" applyBorder="1" applyProtection="1">
      <alignment vertical="center"/>
      <protection locked="0"/>
    </xf>
    <xf numFmtId="176" fontId="29" fillId="0" borderId="22" xfId="0" applyNumberFormat="1" applyFont="1" applyBorder="1">
      <alignment vertical="center"/>
    </xf>
    <xf numFmtId="176" fontId="29" fillId="0" borderId="13" xfId="0" applyNumberFormat="1" applyFont="1" applyFill="1" applyBorder="1" applyAlignment="1" applyProtection="1">
      <alignment horizontal="right" vertical="center"/>
      <protection locked="0"/>
    </xf>
    <xf numFmtId="0" fontId="29" fillId="0" borderId="81" xfId="0" applyFont="1" applyBorder="1" applyAlignment="1" applyProtection="1">
      <alignment horizontal="center" vertical="center"/>
      <protection locked="0"/>
    </xf>
    <xf numFmtId="0" fontId="29" fillId="0" borderId="80" xfId="0" applyFont="1" applyBorder="1" applyProtection="1">
      <alignment vertical="center"/>
      <protection locked="0"/>
    </xf>
    <xf numFmtId="0" fontId="29" fillId="0" borderId="75" xfId="0" applyFont="1" applyBorder="1" applyProtection="1">
      <alignment vertical="center"/>
      <protection locked="0"/>
    </xf>
    <xf numFmtId="0" fontId="29" fillId="0" borderId="81" xfId="0" applyFont="1" applyBorder="1" applyAlignment="1" applyProtection="1">
      <alignment horizontal="right" vertical="center"/>
      <protection locked="0"/>
    </xf>
    <xf numFmtId="176" fontId="29" fillId="0" borderId="75" xfId="0" applyNumberFormat="1" applyFont="1" applyBorder="1" applyAlignment="1" applyProtection="1">
      <alignment vertical="center" shrinkToFit="1"/>
      <protection locked="0"/>
    </xf>
    <xf numFmtId="49" fontId="23" fillId="0" borderId="0" xfId="0" applyNumberFormat="1" applyFont="1" applyProtection="1">
      <alignment vertical="center"/>
      <protection locked="0"/>
    </xf>
    <xf numFmtId="176" fontId="29" fillId="46" borderId="65" xfId="0" applyNumberFormat="1" applyFont="1" applyFill="1" applyBorder="1" applyAlignment="1" applyProtection="1">
      <alignment horizontal="right" vertical="center"/>
      <protection locked="0"/>
    </xf>
    <xf numFmtId="176" fontId="29" fillId="46" borderId="49" xfId="0" applyNumberFormat="1" applyFont="1" applyFill="1" applyBorder="1" applyAlignment="1" applyProtection="1">
      <alignment horizontal="right" vertical="center"/>
      <protection locked="0"/>
    </xf>
    <xf numFmtId="176" fontId="29" fillId="46" borderId="22" xfId="0" applyNumberFormat="1" applyFont="1" applyFill="1" applyBorder="1" applyAlignment="1" applyProtection="1">
      <alignment horizontal="right" vertical="center"/>
      <protection locked="0"/>
    </xf>
    <xf numFmtId="176" fontId="29" fillId="46" borderId="80" xfId="0" applyNumberFormat="1" applyFont="1" applyFill="1" applyBorder="1" applyAlignment="1">
      <alignment horizontal="right" vertical="center"/>
    </xf>
    <xf numFmtId="176" fontId="29" fillId="0" borderId="80" xfId="0" applyNumberFormat="1" applyFont="1" applyBorder="1" applyAlignment="1">
      <alignment horizontal="right" vertical="center"/>
    </xf>
    <xf numFmtId="0" fontId="29" fillId="0" borderId="22" xfId="0" applyFont="1" applyBorder="1" applyAlignment="1">
      <alignment horizontal="right" vertical="center"/>
    </xf>
    <xf numFmtId="0" fontId="29" fillId="0" borderId="22" xfId="0" applyFont="1" applyBorder="1" applyAlignment="1" applyProtection="1">
      <alignment horizontal="right" vertical="center"/>
      <protection locked="0"/>
    </xf>
    <xf numFmtId="176" fontId="29" fillId="0" borderId="22" xfId="0" applyNumberFormat="1" applyFont="1" applyBorder="1" applyAlignment="1" applyProtection="1">
      <alignment horizontal="center" vertical="center" shrinkToFit="1"/>
      <protection locked="0"/>
    </xf>
    <xf numFmtId="176" fontId="29" fillId="0" borderId="22" xfId="0" applyNumberFormat="1" applyFont="1" applyBorder="1" applyProtection="1">
      <alignment vertical="center"/>
      <protection locked="0"/>
    </xf>
    <xf numFmtId="176" fontId="29" fillId="0" borderId="13" xfId="0" applyNumberFormat="1" applyFont="1" applyBorder="1" applyAlignment="1" applyProtection="1">
      <alignment horizontal="right" vertical="center"/>
      <protection locked="0"/>
    </xf>
    <xf numFmtId="0" fontId="29" fillId="0" borderId="80" xfId="0" applyFont="1" applyBorder="1" applyAlignment="1" applyProtection="1">
      <alignment horizontal="center" vertical="center"/>
      <protection locked="0"/>
    </xf>
    <xf numFmtId="0" fontId="29" fillId="0" borderId="80" xfId="0" applyFont="1" applyBorder="1" applyAlignment="1" applyProtection="1">
      <alignment horizontal="left" vertical="center"/>
      <protection locked="0"/>
    </xf>
    <xf numFmtId="0" fontId="29" fillId="0" borderId="85" xfId="0" applyFont="1" applyBorder="1" applyAlignment="1" applyProtection="1">
      <alignment horizontal="center" vertical="center"/>
      <protection locked="0"/>
    </xf>
    <xf numFmtId="176" fontId="29" fillId="0" borderId="22" xfId="0" applyNumberFormat="1" applyFont="1" applyBorder="1" applyAlignment="1" applyProtection="1">
      <alignment horizontal="center" vertical="center"/>
      <protection locked="0"/>
    </xf>
    <xf numFmtId="176" fontId="29" fillId="0" borderId="0" xfId="0" applyNumberFormat="1" applyFont="1" applyProtection="1">
      <alignment vertical="center"/>
      <protection locked="0"/>
    </xf>
    <xf numFmtId="176" fontId="29" fillId="0" borderId="22" xfId="0" applyNumberFormat="1" applyFont="1" applyBorder="1" applyAlignment="1">
      <alignment horizontal="center" vertical="center" shrinkToFit="1"/>
    </xf>
    <xf numFmtId="176" fontId="29" fillId="0" borderId="41" xfId="0" applyNumberFormat="1" applyFont="1" applyBorder="1" applyAlignment="1">
      <alignment horizontal="right" vertical="center"/>
    </xf>
    <xf numFmtId="176" fontId="29" fillId="0" borderId="65" xfId="0" applyNumberFormat="1" applyFont="1" applyBorder="1" applyAlignment="1">
      <alignment horizontal="right" vertical="center"/>
    </xf>
    <xf numFmtId="176" fontId="29" fillId="0" borderId="49" xfId="0" applyNumberFormat="1" applyFont="1" applyBorder="1" applyAlignment="1">
      <alignment horizontal="right" vertical="center"/>
    </xf>
    <xf numFmtId="176" fontId="29" fillId="0" borderId="13" xfId="0" applyNumberFormat="1" applyFont="1" applyBorder="1" applyAlignment="1">
      <alignment horizontal="right" vertical="center"/>
    </xf>
    <xf numFmtId="176" fontId="29" fillId="0" borderId="85" xfId="0" applyNumberFormat="1" applyFont="1" applyBorder="1" applyAlignment="1">
      <alignment horizontal="right" vertical="center"/>
    </xf>
    <xf numFmtId="176" fontId="29" fillId="0" borderId="0" xfId="0" applyNumberFormat="1" applyFont="1">
      <alignment vertical="center"/>
    </xf>
    <xf numFmtId="0" fontId="29" fillId="0" borderId="18" xfId="0" applyFont="1" applyBorder="1" applyAlignment="1">
      <alignment horizontal="right" vertical="center"/>
    </xf>
    <xf numFmtId="176" fontId="29" fillId="0" borderId="18" xfId="0" applyNumberFormat="1" applyFont="1" applyBorder="1" applyAlignment="1">
      <alignment horizontal="center" vertical="center" shrinkToFit="1"/>
    </xf>
    <xf numFmtId="176" fontId="29" fillId="0" borderId="40" xfId="0" applyNumberFormat="1" applyFont="1" applyBorder="1" applyAlignment="1">
      <alignment horizontal="right" vertical="center"/>
    </xf>
    <xf numFmtId="176" fontId="29" fillId="0" borderId="18" xfId="0" applyNumberFormat="1" applyFont="1" applyBorder="1" applyAlignment="1">
      <alignment horizontal="right" vertical="center"/>
    </xf>
    <xf numFmtId="176" fontId="29" fillId="0" borderId="81" xfId="0" applyNumberFormat="1" applyFont="1" applyBorder="1" applyAlignment="1">
      <alignment horizontal="right" vertical="center"/>
    </xf>
    <xf numFmtId="176" fontId="29" fillId="0" borderId="60" xfId="0" applyNumberFormat="1" applyFont="1" applyBorder="1" applyAlignment="1">
      <alignment horizontal="right" vertical="center"/>
    </xf>
    <xf numFmtId="176" fontId="29" fillId="0" borderId="48" xfId="0" applyNumberFormat="1" applyFont="1" applyBorder="1" applyAlignment="1">
      <alignment horizontal="right" vertical="center"/>
    </xf>
    <xf numFmtId="176" fontId="29" fillId="0" borderId="14" xfId="0" applyNumberFormat="1" applyFont="1" applyBorder="1" applyAlignment="1">
      <alignment horizontal="right" vertical="center"/>
    </xf>
    <xf numFmtId="176" fontId="29" fillId="0" borderId="75" xfId="0" applyNumberFormat="1" applyFont="1" applyBorder="1" applyAlignment="1">
      <alignment horizontal="right" vertical="center"/>
    </xf>
    <xf numFmtId="0" fontId="29" fillId="0" borderId="18" xfId="0" applyFont="1" applyBorder="1" applyAlignment="1" applyProtection="1">
      <alignment horizontal="right" vertical="center"/>
      <protection locked="0"/>
    </xf>
    <xf numFmtId="176" fontId="29" fillId="0" borderId="18" xfId="0" applyNumberFormat="1" applyFont="1" applyBorder="1" applyAlignment="1" applyProtection="1">
      <alignment horizontal="center" vertical="center" shrinkToFit="1"/>
      <protection locked="0"/>
    </xf>
    <xf numFmtId="176" fontId="29" fillId="0" borderId="14" xfId="0" applyNumberFormat="1" applyFont="1" applyBorder="1" applyAlignment="1" applyProtection="1">
      <alignment horizontal="right" vertical="center"/>
      <protection locked="0"/>
    </xf>
    <xf numFmtId="176" fontId="29" fillId="0" borderId="60" xfId="0" applyNumberFormat="1" applyFont="1" applyBorder="1" applyAlignment="1" applyProtection="1">
      <alignment horizontal="right" vertical="center"/>
      <protection locked="0"/>
    </xf>
    <xf numFmtId="176" fontId="29" fillId="0" borderId="48" xfId="0" applyNumberFormat="1" applyFont="1" applyBorder="1" applyAlignment="1" applyProtection="1">
      <alignment horizontal="right" vertical="center"/>
      <protection locked="0"/>
    </xf>
    <xf numFmtId="176" fontId="29" fillId="0" borderId="18" xfId="0" applyNumberFormat="1" applyFont="1" applyBorder="1" applyAlignment="1" applyProtection="1">
      <alignment horizontal="right" vertical="center"/>
      <protection locked="0"/>
    </xf>
    <xf numFmtId="176" fontId="29" fillId="0" borderId="60" xfId="0" applyNumberFormat="1" applyFont="1" applyBorder="1" applyProtection="1">
      <alignment vertical="center"/>
      <protection locked="0"/>
    </xf>
    <xf numFmtId="176" fontId="29" fillId="0" borderId="34" xfId="0" applyNumberFormat="1" applyFont="1" applyBorder="1" applyProtection="1">
      <alignment vertical="center"/>
      <protection locked="0"/>
    </xf>
    <xf numFmtId="176" fontId="29" fillId="0" borderId="40" xfId="0" applyNumberFormat="1" applyFont="1" applyBorder="1" applyProtection="1">
      <alignment vertical="center"/>
      <protection locked="0"/>
    </xf>
    <xf numFmtId="176" fontId="29" fillId="0" borderId="18" xfId="0" applyNumberFormat="1" applyFont="1" applyBorder="1" applyProtection="1">
      <alignment vertical="center"/>
      <protection locked="0"/>
    </xf>
    <xf numFmtId="0" fontId="29" fillId="0" borderId="81" xfId="0" applyFont="1" applyBorder="1" applyProtection="1">
      <alignment vertical="center"/>
      <protection locked="0"/>
    </xf>
    <xf numFmtId="0" fontId="29" fillId="0" borderId="81" xfId="0" applyFont="1" applyBorder="1" applyAlignment="1" applyProtection="1">
      <alignment horizontal="left" vertical="center"/>
      <protection locked="0"/>
    </xf>
    <xf numFmtId="0" fontId="29" fillId="0" borderId="75" xfId="0" applyFont="1" applyBorder="1" applyAlignment="1" applyProtection="1">
      <alignment horizontal="center" vertical="center"/>
      <protection locked="0"/>
    </xf>
    <xf numFmtId="0" fontId="29" fillId="0" borderId="14" xfId="0" applyFont="1" applyBorder="1" applyAlignment="1" applyProtection="1">
      <alignment horizontal="right" vertical="center"/>
      <protection locked="0"/>
    </xf>
    <xf numFmtId="176" fontId="29" fillId="0" borderId="18" xfId="0" applyNumberFormat="1" applyFont="1" applyBorder="1" applyAlignment="1" applyProtection="1">
      <alignment horizontal="center" vertical="center"/>
      <protection locked="0"/>
    </xf>
    <xf numFmtId="176" fontId="29" fillId="0" borderId="18" xfId="0" applyNumberFormat="1" applyFont="1" applyBorder="1" applyAlignment="1" applyProtection="1">
      <alignment vertical="center" shrinkToFit="1"/>
      <protection locked="0"/>
    </xf>
    <xf numFmtId="176" fontId="32" fillId="0" borderId="14" xfId="0" applyNumberFormat="1" applyFont="1" applyBorder="1" applyAlignment="1" applyProtection="1">
      <alignment horizontal="right" vertical="center"/>
      <protection locked="0"/>
    </xf>
    <xf numFmtId="176" fontId="32" fillId="0" borderId="60" xfId="0" applyNumberFormat="1" applyFont="1" applyBorder="1" applyAlignment="1" applyProtection="1">
      <alignment horizontal="right" vertical="center"/>
      <protection locked="0"/>
    </xf>
    <xf numFmtId="176" fontId="32" fillId="0" borderId="48" xfId="0" applyNumberFormat="1" applyFont="1" applyBorder="1" applyAlignment="1" applyProtection="1">
      <alignment horizontal="right" vertical="center"/>
      <protection locked="0"/>
    </xf>
    <xf numFmtId="176" fontId="32" fillId="0" borderId="18" xfId="0" applyNumberFormat="1" applyFont="1" applyBorder="1" applyAlignment="1" applyProtection="1">
      <alignment horizontal="right" vertical="center"/>
      <protection locked="0"/>
    </xf>
    <xf numFmtId="176" fontId="32" fillId="0" borderId="80" xfId="0" applyNumberFormat="1" applyFont="1" applyBorder="1" applyAlignment="1">
      <alignment horizontal="right" vertical="center"/>
    </xf>
    <xf numFmtId="176" fontId="33" fillId="0" borderId="75" xfId="0" applyNumberFormat="1" applyFont="1" applyBorder="1" applyAlignment="1" applyProtection="1">
      <alignment vertical="center" shrinkToFit="1"/>
      <protection locked="0"/>
    </xf>
    <xf numFmtId="38" fontId="29" fillId="0" borderId="40" xfId="0" applyNumberFormat="1" applyFont="1" applyBorder="1" applyAlignment="1">
      <alignment horizontal="right" vertical="center"/>
    </xf>
    <xf numFmtId="38" fontId="29" fillId="0" borderId="18" xfId="0" applyNumberFormat="1" applyFont="1" applyBorder="1" applyAlignment="1">
      <alignment horizontal="right" vertical="center"/>
    </xf>
    <xf numFmtId="38" fontId="29" fillId="0" borderId="81" xfId="0" applyNumberFormat="1" applyFont="1" applyBorder="1" applyAlignment="1">
      <alignment horizontal="right" vertical="center"/>
    </xf>
    <xf numFmtId="38" fontId="29" fillId="0" borderId="14" xfId="0" applyNumberFormat="1" applyFont="1" applyBorder="1" applyAlignment="1">
      <alignment horizontal="right" vertical="center"/>
    </xf>
    <xf numFmtId="38" fontId="32" fillId="0" borderId="40" xfId="0" applyNumberFormat="1" applyFont="1" applyBorder="1" applyAlignment="1">
      <alignment horizontal="right" vertical="center"/>
    </xf>
    <xf numFmtId="38" fontId="32" fillId="0" borderId="48" xfId="0" applyNumberFormat="1" applyFont="1" applyBorder="1" applyAlignment="1">
      <alignment horizontal="right" vertical="center"/>
    </xf>
    <xf numFmtId="38" fontId="32" fillId="0" borderId="75" xfId="0" applyNumberFormat="1" applyFont="1" applyBorder="1" applyAlignment="1">
      <alignment horizontal="right" vertical="center"/>
    </xf>
    <xf numFmtId="176" fontId="32" fillId="0" borderId="81" xfId="0" applyNumberFormat="1" applyFont="1" applyBorder="1" applyAlignment="1">
      <alignment horizontal="right" vertical="center"/>
    </xf>
    <xf numFmtId="176" fontId="32" fillId="0" borderId="14" xfId="0" applyNumberFormat="1" applyFont="1" applyBorder="1" applyAlignment="1">
      <alignment horizontal="right" vertical="center"/>
    </xf>
    <xf numFmtId="176" fontId="32" fillId="0" borderId="40" xfId="0" applyNumberFormat="1" applyFont="1" applyBorder="1" applyAlignment="1">
      <alignment horizontal="right" vertical="center"/>
    </xf>
    <xf numFmtId="176" fontId="32" fillId="0" borderId="48" xfId="0" applyNumberFormat="1" applyFont="1" applyBorder="1" applyAlignment="1">
      <alignment horizontal="right" vertical="center"/>
    </xf>
    <xf numFmtId="176" fontId="32" fillId="0" borderId="75" xfId="0" applyNumberFormat="1" applyFont="1" applyBorder="1" applyAlignment="1">
      <alignment horizontal="right" vertical="center"/>
    </xf>
    <xf numFmtId="38" fontId="29" fillId="0" borderId="60" xfId="0" applyNumberFormat="1" applyFont="1" applyBorder="1" applyAlignment="1" applyProtection="1">
      <alignment horizontal="right" vertical="center"/>
      <protection locked="0"/>
    </xf>
    <xf numFmtId="38" fontId="29" fillId="0" borderId="48" xfId="0" applyNumberFormat="1" applyFont="1" applyBorder="1" applyAlignment="1" applyProtection="1">
      <alignment horizontal="right" vertical="center"/>
      <protection locked="0"/>
    </xf>
    <xf numFmtId="176" fontId="29" fillId="0" borderId="66" xfId="0" applyNumberFormat="1" applyFont="1" applyBorder="1" applyProtection="1">
      <alignment vertical="center"/>
      <protection locked="0"/>
    </xf>
    <xf numFmtId="176" fontId="29" fillId="0" borderId="38" xfId="0" applyNumberFormat="1" applyFont="1" applyBorder="1" applyProtection="1">
      <alignment vertical="center"/>
      <protection locked="0"/>
    </xf>
    <xf numFmtId="176" fontId="29" fillId="0" borderId="42" xfId="0" applyNumberFormat="1" applyFont="1" applyBorder="1" applyProtection="1">
      <alignment vertical="center"/>
      <protection locked="0"/>
    </xf>
    <xf numFmtId="176" fontId="29" fillId="0" borderId="48" xfId="0" applyNumberFormat="1" applyFont="1" applyBorder="1" applyProtection="1">
      <alignment vertical="center"/>
      <protection locked="0"/>
    </xf>
    <xf numFmtId="176" fontId="29" fillId="0" borderId="19" xfId="0" applyNumberFormat="1" applyFont="1" applyBorder="1">
      <alignment vertical="center"/>
    </xf>
    <xf numFmtId="176" fontId="29" fillId="0" borderId="19" xfId="0" applyNumberFormat="1" applyFont="1" applyBorder="1" applyProtection="1">
      <alignment vertical="center"/>
      <protection locked="0"/>
    </xf>
    <xf numFmtId="176" fontId="29" fillId="0" borderId="0" xfId="0" applyNumberFormat="1" applyFont="1" applyAlignment="1" applyProtection="1">
      <alignment horizontal="center" vertical="center"/>
      <protection locked="0"/>
    </xf>
    <xf numFmtId="176" fontId="34" fillId="0" borderId="18" xfId="0" applyNumberFormat="1" applyFont="1" applyBorder="1" applyAlignment="1">
      <alignment horizontal="right" vertical="center"/>
    </xf>
    <xf numFmtId="176" fontId="32" fillId="0" borderId="18" xfId="0" applyNumberFormat="1" applyFont="1" applyBorder="1" applyAlignment="1">
      <alignment horizontal="right" vertical="center"/>
    </xf>
    <xf numFmtId="176" fontId="29" fillId="0" borderId="0" xfId="0" applyNumberFormat="1" applyFont="1" applyAlignment="1">
      <alignment horizontal="center" vertical="center"/>
    </xf>
    <xf numFmtId="179" fontId="32" fillId="0" borderId="11" xfId="0" applyNumberFormat="1" applyFont="1" applyBorder="1" applyAlignment="1">
      <alignment horizontal="left" vertical="center"/>
    </xf>
    <xf numFmtId="176" fontId="32" fillId="0" borderId="63" xfId="0" applyNumberFormat="1" applyFont="1" applyBorder="1" applyAlignment="1">
      <alignment horizontal="right" vertical="center"/>
    </xf>
    <xf numFmtId="38" fontId="36" fillId="0" borderId="21" xfId="152" applyFont="1" applyFill="1" applyBorder="1" applyAlignment="1">
      <alignment horizontal="right" vertical="center" wrapText="1"/>
    </xf>
    <xf numFmtId="176" fontId="29" fillId="0" borderId="60" xfId="0" applyNumberFormat="1" applyFont="1" applyFill="1" applyBorder="1" applyAlignment="1">
      <alignment horizontal="right" vertical="center"/>
    </xf>
    <xf numFmtId="176" fontId="29" fillId="0" borderId="48" xfId="0" applyNumberFormat="1" applyFont="1" applyFill="1" applyBorder="1" applyAlignment="1">
      <alignment horizontal="right" vertical="center"/>
    </xf>
    <xf numFmtId="176" fontId="29" fillId="0" borderId="14" xfId="0" applyNumberFormat="1" applyFont="1" applyFill="1" applyBorder="1" applyAlignment="1">
      <alignment horizontal="right" vertical="center"/>
    </xf>
    <xf numFmtId="176" fontId="29" fillId="0" borderId="40" xfId="0" applyNumberFormat="1" applyFont="1" applyFill="1" applyBorder="1" applyAlignment="1">
      <alignment horizontal="right" vertical="center"/>
    </xf>
    <xf numFmtId="0" fontId="29" fillId="0" borderId="18" xfId="0" applyFont="1" applyFill="1" applyBorder="1" applyAlignment="1">
      <alignment horizontal="right" vertical="center"/>
    </xf>
    <xf numFmtId="176" fontId="29" fillId="0" borderId="18" xfId="0" applyNumberFormat="1" applyFont="1" applyFill="1" applyBorder="1" applyAlignment="1">
      <alignment horizontal="center" vertical="center" shrinkToFit="1"/>
    </xf>
    <xf numFmtId="176" fontId="29" fillId="0" borderId="18" xfId="0" applyNumberFormat="1" applyFont="1" applyFill="1" applyBorder="1" applyAlignment="1">
      <alignment horizontal="right" vertical="center"/>
    </xf>
    <xf numFmtId="176" fontId="29" fillId="0" borderId="81" xfId="0" applyNumberFormat="1" applyFont="1" applyFill="1" applyBorder="1" applyAlignment="1">
      <alignment horizontal="right" vertical="center"/>
    </xf>
    <xf numFmtId="176" fontId="29" fillId="0" borderId="75" xfId="0" applyNumberFormat="1" applyFont="1" applyFill="1" applyBorder="1" applyAlignment="1">
      <alignment horizontal="right" vertical="center"/>
    </xf>
    <xf numFmtId="49" fontId="23" fillId="0" borderId="0" xfId="0" applyNumberFormat="1" applyFont="1" applyFill="1">
      <alignment vertical="center"/>
    </xf>
    <xf numFmtId="176" fontId="29" fillId="0" borderId="0" xfId="0" applyNumberFormat="1" applyFont="1" applyFill="1">
      <alignment vertical="center"/>
    </xf>
    <xf numFmtId="0" fontId="29" fillId="0" borderId="18" xfId="0" applyFont="1" applyFill="1" applyBorder="1" applyAlignment="1" applyProtection="1">
      <alignment horizontal="right" vertical="center"/>
      <protection locked="0"/>
    </xf>
    <xf numFmtId="176" fontId="29" fillId="0" borderId="18" xfId="0" applyNumberFormat="1" applyFont="1" applyFill="1" applyBorder="1" applyAlignment="1" applyProtection="1">
      <alignment horizontal="center" vertical="center" shrinkToFit="1"/>
      <protection locked="0"/>
    </xf>
    <xf numFmtId="176" fontId="29" fillId="0" borderId="14" xfId="0" applyNumberFormat="1" applyFont="1" applyFill="1" applyBorder="1" applyAlignment="1" applyProtection="1">
      <alignment horizontal="right" vertical="center"/>
      <protection locked="0"/>
    </xf>
    <xf numFmtId="176" fontId="29" fillId="0" borderId="60" xfId="0" applyNumberFormat="1" applyFont="1" applyFill="1" applyBorder="1" applyAlignment="1" applyProtection="1">
      <alignment horizontal="right" vertical="center"/>
      <protection locked="0"/>
    </xf>
    <xf numFmtId="176" fontId="29" fillId="0" borderId="48" xfId="0" applyNumberFormat="1" applyFont="1" applyFill="1" applyBorder="1" applyAlignment="1" applyProtection="1">
      <alignment horizontal="right" vertical="center"/>
      <protection locked="0"/>
    </xf>
    <xf numFmtId="176" fontId="29" fillId="0" borderId="18" xfId="0" applyNumberFormat="1" applyFont="1" applyFill="1" applyBorder="1" applyAlignment="1" applyProtection="1">
      <alignment horizontal="right" vertical="center"/>
      <protection locked="0"/>
    </xf>
    <xf numFmtId="176" fontId="29" fillId="0" borderId="80" xfId="0" applyNumberFormat="1" applyFont="1" applyFill="1" applyBorder="1" applyAlignment="1">
      <alignment horizontal="right" vertical="center"/>
    </xf>
    <xf numFmtId="49" fontId="23" fillId="0" borderId="0" xfId="0" applyNumberFormat="1" applyFont="1" applyFill="1" applyProtection="1">
      <alignment vertical="center"/>
      <protection locked="0"/>
    </xf>
    <xf numFmtId="176" fontId="29" fillId="0" borderId="60" xfId="0" applyNumberFormat="1" applyFont="1" applyFill="1" applyBorder="1" applyProtection="1">
      <alignment vertical="center"/>
      <protection locked="0"/>
    </xf>
    <xf numFmtId="176" fontId="29" fillId="0" borderId="34" xfId="0" applyNumberFormat="1" applyFont="1" applyFill="1" applyBorder="1" applyProtection="1">
      <alignment vertical="center"/>
      <protection locked="0"/>
    </xf>
    <xf numFmtId="176" fontId="29" fillId="0" borderId="40" xfId="0" applyNumberFormat="1" applyFont="1" applyFill="1" applyBorder="1" applyProtection="1">
      <alignment vertical="center"/>
      <protection locked="0"/>
    </xf>
    <xf numFmtId="176" fontId="29" fillId="0" borderId="18" xfId="0" applyNumberFormat="1" applyFont="1" applyFill="1" applyBorder="1">
      <alignment vertical="center"/>
    </xf>
    <xf numFmtId="176" fontId="29" fillId="0" borderId="18" xfId="0" applyNumberFormat="1" applyFont="1" applyFill="1" applyBorder="1" applyProtection="1">
      <alignment vertical="center"/>
      <protection locked="0"/>
    </xf>
    <xf numFmtId="0" fontId="29" fillId="0" borderId="81" xfId="0" applyFont="1" applyFill="1" applyBorder="1" applyAlignment="1" applyProtection="1">
      <alignment horizontal="center" vertical="center"/>
      <protection locked="0"/>
    </xf>
    <xf numFmtId="0" fontId="29" fillId="0" borderId="81" xfId="0" applyFont="1" applyFill="1" applyBorder="1" applyProtection="1">
      <alignment vertical="center"/>
      <protection locked="0"/>
    </xf>
    <xf numFmtId="0" fontId="29" fillId="0" borderId="81" xfId="0" applyFont="1" applyFill="1" applyBorder="1" applyAlignment="1" applyProtection="1">
      <alignment horizontal="left" vertical="center"/>
      <protection locked="0"/>
    </xf>
    <xf numFmtId="0" fontId="29" fillId="0" borderId="75" xfId="0" applyFont="1" applyFill="1" applyBorder="1" applyAlignment="1" applyProtection="1">
      <alignment horizontal="center" vertical="center"/>
      <protection locked="0"/>
    </xf>
    <xf numFmtId="0" fontId="29" fillId="0" borderId="14" xfId="0" applyFont="1" applyFill="1" applyBorder="1" applyAlignment="1" applyProtection="1">
      <alignment horizontal="right" vertical="center"/>
      <protection locked="0"/>
    </xf>
    <xf numFmtId="176" fontId="29" fillId="0" borderId="18" xfId="0" applyNumberFormat="1" applyFont="1" applyFill="1" applyBorder="1" applyAlignment="1" applyProtection="1">
      <alignment horizontal="center" vertical="center"/>
      <protection locked="0"/>
    </xf>
    <xf numFmtId="176" fontId="29" fillId="0" borderId="75" xfId="0" applyNumberFormat="1" applyFont="1" applyFill="1" applyBorder="1" applyAlignment="1" applyProtection="1">
      <alignment vertical="center" shrinkToFit="1"/>
      <protection locked="0"/>
    </xf>
    <xf numFmtId="176" fontId="29" fillId="0" borderId="18" xfId="0" applyNumberFormat="1" applyFont="1" applyFill="1" applyBorder="1" applyAlignment="1" applyProtection="1">
      <alignment vertical="center" shrinkToFit="1"/>
      <protection locked="0"/>
    </xf>
    <xf numFmtId="176" fontId="29" fillId="0" borderId="13" xfId="0" applyNumberFormat="1" applyFont="1" applyFill="1" applyBorder="1" applyAlignment="1">
      <alignment horizontal="right" vertical="center"/>
    </xf>
    <xf numFmtId="176" fontId="29" fillId="0" borderId="41" xfId="0" applyNumberFormat="1" applyFont="1" applyFill="1" applyBorder="1" applyAlignment="1">
      <alignment horizontal="right" vertical="center"/>
    </xf>
    <xf numFmtId="176" fontId="29" fillId="0" borderId="49" xfId="0" applyNumberFormat="1" applyFont="1" applyFill="1" applyBorder="1" applyAlignment="1">
      <alignment horizontal="right" vertical="center"/>
    </xf>
    <xf numFmtId="176" fontId="29" fillId="0" borderId="22" xfId="0" applyNumberFormat="1" applyFont="1" applyFill="1" applyBorder="1" applyAlignment="1">
      <alignment horizontal="right" vertical="center"/>
    </xf>
    <xf numFmtId="176" fontId="29" fillId="0" borderId="85" xfId="0" applyNumberFormat="1" applyFont="1" applyFill="1" applyBorder="1" applyAlignment="1">
      <alignment horizontal="right" vertical="center"/>
    </xf>
    <xf numFmtId="176" fontId="32" fillId="0" borderId="40" xfId="0" applyNumberFormat="1" applyFont="1" applyFill="1" applyBorder="1" applyAlignment="1">
      <alignment horizontal="right" vertical="center"/>
    </xf>
    <xf numFmtId="176" fontId="32" fillId="0" borderId="14" xfId="0" applyNumberFormat="1" applyFont="1" applyFill="1" applyBorder="1" applyAlignment="1">
      <alignment horizontal="right" vertical="center"/>
    </xf>
    <xf numFmtId="176" fontId="32" fillId="0" borderId="81" xfId="0" applyNumberFormat="1" applyFont="1" applyFill="1" applyBorder="1" applyAlignment="1">
      <alignment horizontal="right" vertical="center"/>
    </xf>
    <xf numFmtId="176" fontId="32" fillId="0" borderId="18" xfId="0" applyNumberFormat="1" applyFont="1" applyFill="1" applyBorder="1" applyAlignment="1">
      <alignment horizontal="right" vertical="center"/>
    </xf>
    <xf numFmtId="176" fontId="29" fillId="0" borderId="40" xfId="0" applyNumberFormat="1" applyFont="1" applyBorder="1">
      <alignment vertical="center"/>
    </xf>
    <xf numFmtId="176" fontId="29" fillId="0" borderId="60" xfId="0" applyNumberFormat="1" applyFont="1" applyBorder="1">
      <alignment vertical="center"/>
    </xf>
    <xf numFmtId="176" fontId="29" fillId="0" borderId="48" xfId="0" applyNumberFormat="1" applyFont="1" applyBorder="1">
      <alignment vertical="center"/>
    </xf>
    <xf numFmtId="176" fontId="29" fillId="0" borderId="75" xfId="0" applyNumberFormat="1" applyFont="1" applyBorder="1">
      <alignment vertical="center"/>
    </xf>
    <xf numFmtId="0" fontId="29" fillId="0" borderId="75" xfId="0" applyFont="1" applyFill="1" applyBorder="1" applyAlignment="1" applyProtection="1">
      <alignment vertical="center" shrinkToFit="1"/>
      <protection locked="0"/>
    </xf>
    <xf numFmtId="176" fontId="32" fillId="0" borderId="48" xfId="0" applyNumberFormat="1" applyFont="1" applyFill="1" applyBorder="1" applyAlignment="1">
      <alignment horizontal="right" vertical="center"/>
    </xf>
    <xf numFmtId="176" fontId="32" fillId="0" borderId="75" xfId="0" applyNumberFormat="1" applyFont="1" applyFill="1" applyBorder="1" applyAlignment="1">
      <alignment horizontal="right" vertical="center"/>
    </xf>
    <xf numFmtId="176" fontId="32" fillId="0" borderId="34" xfId="0" applyNumberFormat="1" applyFont="1" applyFill="1" applyBorder="1" applyAlignment="1">
      <alignment horizontal="right" vertical="center"/>
    </xf>
    <xf numFmtId="176" fontId="29" fillId="0" borderId="14" xfId="0" applyNumberFormat="1" applyFont="1" applyBorder="1">
      <alignment vertical="center"/>
    </xf>
    <xf numFmtId="176" fontId="29" fillId="0" borderId="60" xfId="0" applyNumberFormat="1" applyFont="1" applyBorder="1" applyAlignment="1" applyProtection="1">
      <alignment horizontal="center" vertical="center" shrinkToFit="1"/>
      <protection locked="0"/>
    </xf>
    <xf numFmtId="0" fontId="29" fillId="0" borderId="81" xfId="0" applyFont="1" applyBorder="1" applyAlignment="1" applyProtection="1">
      <alignment horizontal="center" vertical="center" shrinkToFit="1"/>
      <protection locked="0"/>
    </xf>
    <xf numFmtId="176" fontId="32" fillId="0" borderId="60" xfId="0" applyNumberFormat="1" applyFont="1" applyBorder="1" applyAlignment="1">
      <alignment horizontal="right" vertical="center"/>
    </xf>
    <xf numFmtId="176" fontId="32" fillId="0" borderId="18" xfId="0" applyNumberFormat="1" applyFont="1" applyBorder="1">
      <alignment vertical="center"/>
    </xf>
    <xf numFmtId="0" fontId="32" fillId="0" borderId="18" xfId="0" applyFont="1" applyBorder="1" applyAlignment="1" applyProtection="1">
      <alignment horizontal="right" vertical="center"/>
      <protection locked="0"/>
    </xf>
    <xf numFmtId="0" fontId="32" fillId="0" borderId="81" xfId="0" applyFont="1" applyBorder="1" applyAlignment="1" applyProtection="1">
      <alignment horizontal="center" vertical="center"/>
      <protection locked="0"/>
    </xf>
    <xf numFmtId="0" fontId="32" fillId="0" borderId="81" xfId="0" applyFont="1" applyBorder="1" applyProtection="1">
      <alignment vertical="center"/>
      <protection locked="0"/>
    </xf>
    <xf numFmtId="0" fontId="32" fillId="0" borderId="81" xfId="0" applyFont="1" applyBorder="1" applyAlignment="1" applyProtection="1">
      <alignment horizontal="left" vertical="center"/>
      <protection locked="0"/>
    </xf>
    <xf numFmtId="0" fontId="32" fillId="0" borderId="75" xfId="0" applyFont="1" applyBorder="1" applyAlignment="1" applyProtection="1">
      <alignment horizontal="center" vertical="center"/>
      <protection locked="0"/>
    </xf>
    <xf numFmtId="0" fontId="32" fillId="0" borderId="14" xfId="0" applyFont="1" applyBorder="1" applyAlignment="1" applyProtection="1">
      <alignment horizontal="right" vertical="center"/>
      <protection locked="0"/>
    </xf>
    <xf numFmtId="176" fontId="32" fillId="0" borderId="18" xfId="0" applyNumberFormat="1" applyFont="1" applyBorder="1" applyProtection="1">
      <alignment vertical="center"/>
      <protection locked="0"/>
    </xf>
    <xf numFmtId="176" fontId="32" fillId="0" borderId="18" xfId="0" applyNumberFormat="1" applyFont="1" applyBorder="1" applyAlignment="1" applyProtection="1">
      <alignment horizontal="center" vertical="center"/>
      <protection locked="0"/>
    </xf>
    <xf numFmtId="176" fontId="32" fillId="0" borderId="75" xfId="0" applyNumberFormat="1" applyFont="1" applyBorder="1" applyAlignment="1" applyProtection="1">
      <alignment vertical="center" shrinkToFit="1"/>
      <protection locked="0"/>
    </xf>
    <xf numFmtId="49" fontId="39" fillId="0" borderId="0" xfId="0" applyNumberFormat="1" applyFont="1" applyProtection="1">
      <alignment vertical="center"/>
      <protection locked="0"/>
    </xf>
    <xf numFmtId="176" fontId="32" fillId="0" borderId="0" xfId="0" applyNumberFormat="1" applyFont="1" applyProtection="1">
      <alignment vertical="center"/>
      <protection locked="0"/>
    </xf>
    <xf numFmtId="176" fontId="32" fillId="0" borderId="18" xfId="0" applyNumberFormat="1" applyFont="1" applyBorder="1" applyAlignment="1" applyProtection="1">
      <alignment horizontal="center" vertical="center" shrinkToFit="1"/>
      <protection locked="0"/>
    </xf>
    <xf numFmtId="176" fontId="32" fillId="0" borderId="60" xfId="0" applyNumberFormat="1" applyFont="1" applyBorder="1" applyProtection="1">
      <alignment vertical="center"/>
      <protection locked="0"/>
    </xf>
    <xf numFmtId="176" fontId="32" fillId="0" borderId="34" xfId="0" applyNumberFormat="1" applyFont="1" applyBorder="1" applyProtection="1">
      <alignment vertical="center"/>
      <protection locked="0"/>
    </xf>
    <xf numFmtId="176" fontId="32" fillId="0" borderId="40" xfId="0" applyNumberFormat="1" applyFont="1" applyBorder="1" applyProtection="1">
      <alignment vertical="center"/>
      <protection locked="0"/>
    </xf>
    <xf numFmtId="0" fontId="32" fillId="0" borderId="18" xfId="0" applyFont="1" applyBorder="1" applyAlignment="1">
      <alignment horizontal="right" vertical="center"/>
    </xf>
    <xf numFmtId="49" fontId="39" fillId="0" borderId="0" xfId="0" applyNumberFormat="1" applyFont="1">
      <alignment vertical="center"/>
    </xf>
    <xf numFmtId="176" fontId="32" fillId="0" borderId="0" xfId="0" applyNumberFormat="1" applyFont="1">
      <alignment vertical="center"/>
    </xf>
    <xf numFmtId="176" fontId="32" fillId="0" borderId="18" xfId="0" applyNumberFormat="1" applyFont="1" applyBorder="1" applyAlignment="1">
      <alignment horizontal="center" vertical="center" shrinkToFit="1"/>
    </xf>
    <xf numFmtId="176" fontId="29" fillId="0" borderId="27" xfId="0" applyNumberFormat="1" applyFont="1" applyBorder="1" applyAlignment="1">
      <alignment horizontal="right" vertical="center"/>
    </xf>
    <xf numFmtId="176" fontId="29" fillId="0" borderId="75" xfId="0" applyNumberFormat="1" applyFont="1" applyBorder="1" applyAlignment="1" applyProtection="1">
      <alignment horizontal="right" vertical="center"/>
      <protection locked="0"/>
    </xf>
    <xf numFmtId="176" fontId="29" fillId="0" borderId="75" xfId="0" applyNumberFormat="1" applyFont="1" applyBorder="1" applyProtection="1">
      <alignment vertical="center"/>
      <protection locked="0"/>
    </xf>
    <xf numFmtId="176" fontId="29" fillId="0" borderId="18" xfId="0" applyNumberFormat="1" applyFont="1" applyBorder="1" applyAlignment="1" applyProtection="1">
      <alignment horizontal="left" vertical="center" shrinkToFit="1"/>
      <protection locked="0"/>
    </xf>
    <xf numFmtId="0" fontId="29" fillId="0" borderId="56" xfId="0" applyFont="1" applyBorder="1" applyAlignment="1">
      <alignment horizontal="right" vertical="center"/>
    </xf>
    <xf numFmtId="176" fontId="29" fillId="0" borderId="56" xfId="0" applyNumberFormat="1" applyFont="1" applyBorder="1" applyAlignment="1">
      <alignment horizontal="center" vertical="center" shrinkToFit="1"/>
    </xf>
    <xf numFmtId="176" fontId="29" fillId="0" borderId="76" xfId="0" applyNumberFormat="1" applyFont="1" applyBorder="1" applyAlignment="1">
      <alignment horizontal="right" vertical="center"/>
    </xf>
    <xf numFmtId="176" fontId="29" fillId="0" borderId="56" xfId="0" applyNumberFormat="1" applyFont="1" applyBorder="1" applyAlignment="1">
      <alignment horizontal="right" vertical="center"/>
    </xf>
    <xf numFmtId="176" fontId="29" fillId="0" borderId="62" xfId="0" applyNumberFormat="1" applyFont="1" applyBorder="1" applyAlignment="1">
      <alignment horizontal="right" vertical="center"/>
    </xf>
    <xf numFmtId="176" fontId="29" fillId="0" borderId="95" xfId="0" applyNumberFormat="1" applyFont="1" applyBorder="1" applyAlignment="1">
      <alignment horizontal="right" vertical="center"/>
    </xf>
    <xf numFmtId="176" fontId="29" fillId="0" borderId="83" xfId="0" applyNumberFormat="1" applyFont="1" applyBorder="1" applyAlignment="1">
      <alignment horizontal="right" vertical="center"/>
    </xf>
    <xf numFmtId="176" fontId="29" fillId="0" borderId="53" xfId="0" applyNumberFormat="1" applyFont="1" applyBorder="1" applyAlignment="1">
      <alignment horizontal="right" vertical="center"/>
    </xf>
    <xf numFmtId="176" fontId="29" fillId="0" borderId="87" xfId="0" applyNumberFormat="1" applyFont="1" applyBorder="1" applyAlignment="1">
      <alignment horizontal="right" vertical="center"/>
    </xf>
    <xf numFmtId="0" fontId="29" fillId="0" borderId="56" xfId="0" applyFont="1" applyBorder="1" applyAlignment="1" applyProtection="1">
      <alignment horizontal="right" vertical="center"/>
      <protection locked="0"/>
    </xf>
    <xf numFmtId="176" fontId="29" fillId="0" borderId="56" xfId="0" applyNumberFormat="1" applyFont="1" applyBorder="1" applyAlignment="1" applyProtection="1">
      <alignment horizontal="center" vertical="center" shrinkToFit="1"/>
      <protection locked="0"/>
    </xf>
    <xf numFmtId="176" fontId="29" fillId="0" borderId="53" xfId="0" applyNumberFormat="1" applyFont="1" applyBorder="1" applyAlignment="1" applyProtection="1">
      <alignment horizontal="right" vertical="center"/>
      <protection locked="0"/>
    </xf>
    <xf numFmtId="176" fontId="29" fillId="0" borderId="62" xfId="0" applyNumberFormat="1" applyFont="1" applyBorder="1" applyAlignment="1" applyProtection="1">
      <alignment horizontal="right" vertical="center"/>
      <protection locked="0"/>
    </xf>
    <xf numFmtId="176" fontId="29" fillId="0" borderId="95" xfId="0" applyNumberFormat="1" applyFont="1" applyBorder="1" applyAlignment="1" applyProtection="1">
      <alignment horizontal="right" vertical="center"/>
      <protection locked="0"/>
    </xf>
    <xf numFmtId="176" fontId="29" fillId="0" borderId="56" xfId="0" applyNumberFormat="1" applyFont="1" applyBorder="1" applyAlignment="1" applyProtection="1">
      <alignment horizontal="right" vertical="center"/>
      <protection locked="0"/>
    </xf>
    <xf numFmtId="176" fontId="29" fillId="0" borderId="62" xfId="0" applyNumberFormat="1" applyFont="1" applyBorder="1" applyProtection="1">
      <alignment vertical="center"/>
      <protection locked="0"/>
    </xf>
    <xf numFmtId="176" fontId="29" fillId="0" borderId="71" xfId="0" applyNumberFormat="1" applyFont="1" applyBorder="1" applyProtection="1">
      <alignment vertical="center"/>
      <protection locked="0"/>
    </xf>
    <xf numFmtId="176" fontId="29" fillId="0" borderId="76" xfId="0" applyNumberFormat="1" applyFont="1" applyBorder="1" applyProtection="1">
      <alignment vertical="center"/>
      <protection locked="0"/>
    </xf>
    <xf numFmtId="176" fontId="29" fillId="0" borderId="56" xfId="0" applyNumberFormat="1" applyFont="1" applyBorder="1">
      <alignment vertical="center"/>
    </xf>
    <xf numFmtId="176" fontId="29" fillId="0" borderId="56" xfId="0" applyNumberFormat="1" applyFont="1" applyBorder="1" applyProtection="1">
      <alignment vertical="center"/>
      <protection locked="0"/>
    </xf>
    <xf numFmtId="0" fontId="29" fillId="0" borderId="83" xfId="0" applyFont="1" applyBorder="1" applyAlignment="1" applyProtection="1">
      <alignment horizontal="center" vertical="center"/>
      <protection locked="0"/>
    </xf>
    <xf numFmtId="0" fontId="29" fillId="0" borderId="83" xfId="0" applyFont="1" applyBorder="1" applyProtection="1">
      <alignment vertical="center"/>
      <protection locked="0"/>
    </xf>
    <xf numFmtId="0" fontId="29" fillId="0" borderId="83" xfId="0" applyFont="1" applyBorder="1" applyAlignment="1" applyProtection="1">
      <alignment horizontal="left" vertical="center"/>
      <protection locked="0"/>
    </xf>
    <xf numFmtId="0" fontId="29" fillId="0" borderId="87" xfId="0" applyFont="1" applyBorder="1" applyAlignment="1" applyProtection="1">
      <alignment horizontal="center" vertical="center"/>
      <protection locked="0"/>
    </xf>
    <xf numFmtId="0" fontId="29" fillId="0" borderId="53" xfId="0" applyFont="1" applyBorder="1" applyAlignment="1" applyProtection="1">
      <alignment horizontal="right" vertical="center"/>
      <protection locked="0"/>
    </xf>
    <xf numFmtId="176" fontId="29" fillId="0" borderId="56" xfId="0" applyNumberFormat="1" applyFont="1" applyBorder="1" applyAlignment="1" applyProtection="1">
      <alignment horizontal="center" vertical="center"/>
      <protection locked="0"/>
    </xf>
    <xf numFmtId="176" fontId="29" fillId="0" borderId="87" xfId="0" applyNumberFormat="1" applyFont="1" applyBorder="1" applyAlignment="1" applyProtection="1">
      <alignment vertical="center" shrinkToFit="1"/>
      <protection locked="0"/>
    </xf>
    <xf numFmtId="0" fontId="29" fillId="0" borderId="58" xfId="0" applyFont="1" applyBorder="1" applyAlignment="1" applyProtection="1">
      <alignment horizontal="right" vertical="center"/>
      <protection locked="0"/>
    </xf>
    <xf numFmtId="176" fontId="29" fillId="0" borderId="61" xfId="0" applyNumberFormat="1" applyFont="1" applyBorder="1" applyAlignment="1" applyProtection="1">
      <alignment horizontal="center" vertical="center" shrinkToFit="1"/>
      <protection locked="0"/>
    </xf>
    <xf numFmtId="176" fontId="29" fillId="0" borderId="61" xfId="0" applyNumberFormat="1" applyFont="1" applyBorder="1" applyProtection="1">
      <alignment vertical="center"/>
      <protection locked="0"/>
    </xf>
    <xf numFmtId="176" fontId="29" fillId="0" borderId="69" xfId="0" applyNumberFormat="1" applyFont="1" applyBorder="1" applyProtection="1">
      <alignment vertical="center"/>
      <protection locked="0"/>
    </xf>
    <xf numFmtId="176" fontId="29" fillId="0" borderId="73" xfId="0" applyNumberFormat="1" applyFont="1" applyBorder="1" applyProtection="1">
      <alignment vertical="center"/>
      <protection locked="0"/>
    </xf>
    <xf numFmtId="176" fontId="29" fillId="0" borderId="58" xfId="0" applyNumberFormat="1" applyFont="1" applyBorder="1">
      <alignment vertical="center"/>
    </xf>
    <xf numFmtId="176" fontId="29" fillId="0" borderId="58" xfId="0" applyNumberFormat="1" applyFont="1" applyBorder="1" applyProtection="1">
      <alignment vertical="center"/>
      <protection locked="0"/>
    </xf>
    <xf numFmtId="176" fontId="29" fillId="0" borderId="52" xfId="0" applyNumberFormat="1" applyFont="1" applyBorder="1" applyAlignment="1" applyProtection="1">
      <alignment horizontal="right" vertical="center"/>
      <protection locked="0"/>
    </xf>
    <xf numFmtId="0" fontId="29" fillId="0" borderId="79" xfId="0" applyFont="1" applyBorder="1" applyAlignment="1" applyProtection="1">
      <alignment horizontal="center" vertical="center"/>
      <protection locked="0"/>
    </xf>
    <xf numFmtId="0" fontId="29" fillId="0" borderId="79" xfId="0" applyFont="1" applyBorder="1" applyProtection="1">
      <alignment vertical="center"/>
      <protection locked="0"/>
    </xf>
    <xf numFmtId="0" fontId="29" fillId="0" borderId="79" xfId="0" applyFont="1" applyBorder="1" applyAlignment="1" applyProtection="1">
      <alignment horizontal="left" vertical="center"/>
      <protection locked="0"/>
    </xf>
    <xf numFmtId="0" fontId="29" fillId="0" borderId="84" xfId="0" applyFont="1" applyBorder="1" applyAlignment="1" applyProtection="1">
      <alignment horizontal="center" vertical="center"/>
      <protection locked="0"/>
    </xf>
    <xf numFmtId="0" fontId="29" fillId="0" borderId="52" xfId="0" applyFont="1" applyBorder="1" applyAlignment="1" applyProtection="1">
      <alignment horizontal="right" vertical="center"/>
      <protection locked="0"/>
    </xf>
    <xf numFmtId="0" fontId="29" fillId="0" borderId="79" xfId="0" applyFont="1" applyBorder="1" applyAlignment="1" applyProtection="1">
      <alignment horizontal="center" vertical="center" shrinkToFit="1"/>
      <protection locked="0"/>
    </xf>
    <xf numFmtId="176" fontId="29" fillId="0" borderId="58" xfId="0" applyNumberFormat="1" applyFont="1" applyBorder="1" applyAlignment="1" applyProtection="1">
      <alignment horizontal="center" vertical="center"/>
      <protection locked="0"/>
    </xf>
    <xf numFmtId="176" fontId="29" fillId="0" borderId="84" xfId="0" applyNumberFormat="1" applyFont="1" applyBorder="1" applyAlignment="1" applyProtection="1">
      <alignment vertical="center" shrinkToFit="1"/>
      <protection locked="0"/>
    </xf>
    <xf numFmtId="178" fontId="29" fillId="0" borderId="18" xfId="0" applyNumberFormat="1" applyFont="1" applyBorder="1" applyProtection="1">
      <alignment vertical="center"/>
      <protection locked="0"/>
    </xf>
    <xf numFmtId="176" fontId="29" fillId="0" borderId="52" xfId="0" applyNumberFormat="1" applyFont="1" applyBorder="1" applyAlignment="1" applyProtection="1">
      <alignment horizontal="right" vertical="center" shrinkToFit="1"/>
      <protection locked="0"/>
    </xf>
    <xf numFmtId="176" fontId="29" fillId="0" borderId="61" xfId="0" applyNumberFormat="1" applyFont="1" applyBorder="1" applyAlignment="1" applyProtection="1">
      <alignment horizontal="right" vertical="center"/>
      <protection locked="0"/>
    </xf>
    <xf numFmtId="176" fontId="29" fillId="0" borderId="93" xfId="0" applyNumberFormat="1" applyFont="1" applyBorder="1" applyAlignment="1" applyProtection="1">
      <alignment horizontal="right" vertical="center"/>
      <protection locked="0"/>
    </xf>
    <xf numFmtId="176" fontId="29" fillId="0" borderId="58" xfId="0" applyNumberFormat="1" applyFont="1" applyBorder="1" applyAlignment="1" applyProtection="1">
      <alignment horizontal="right" vertical="center"/>
      <protection locked="0"/>
    </xf>
    <xf numFmtId="176" fontId="29" fillId="0" borderId="79" xfId="0" applyNumberFormat="1" applyFont="1" applyBorder="1" applyAlignment="1">
      <alignment horizontal="right" vertical="center"/>
    </xf>
    <xf numFmtId="0" fontId="29" fillId="0" borderId="58" xfId="0" applyFont="1" applyBorder="1" applyAlignment="1">
      <alignment horizontal="right" vertical="center"/>
    </xf>
    <xf numFmtId="176" fontId="29" fillId="0" borderId="58" xfId="0" applyNumberFormat="1" applyFont="1" applyBorder="1" applyAlignment="1">
      <alignment horizontal="center" vertical="center" shrinkToFit="1"/>
    </xf>
    <xf numFmtId="176" fontId="29" fillId="0" borderId="58" xfId="0" applyNumberFormat="1" applyFont="1" applyBorder="1" applyAlignment="1">
      <alignment horizontal="right" vertical="center"/>
    </xf>
    <xf numFmtId="176" fontId="29" fillId="0" borderId="61" xfId="0" applyNumberFormat="1" applyFont="1" applyBorder="1" applyAlignment="1">
      <alignment horizontal="right" vertical="center"/>
    </xf>
    <xf numFmtId="176" fontId="29" fillId="0" borderId="93" xfId="0" applyNumberFormat="1" applyFont="1" applyBorder="1" applyAlignment="1">
      <alignment horizontal="right" vertical="center"/>
    </xf>
    <xf numFmtId="176" fontId="29" fillId="0" borderId="52" xfId="0" applyNumberFormat="1" applyFont="1" applyBorder="1" applyAlignment="1">
      <alignment horizontal="right" vertical="center"/>
    </xf>
    <xf numFmtId="176" fontId="29" fillId="0" borderId="73" xfId="0" applyNumberFormat="1" applyFont="1" applyBorder="1" applyAlignment="1">
      <alignment horizontal="right" vertical="center"/>
    </xf>
    <xf numFmtId="0" fontId="29" fillId="0" borderId="18" xfId="0" applyFont="1" applyBorder="1" applyAlignment="1">
      <alignment horizontal="center" vertical="center" shrinkToFit="1"/>
    </xf>
    <xf numFmtId="0" fontId="29" fillId="0" borderId="60" xfId="0" applyFont="1" applyBorder="1" applyAlignment="1" applyProtection="1">
      <alignment horizontal="center" vertical="center" shrinkToFit="1"/>
      <protection locked="0"/>
    </xf>
    <xf numFmtId="0" fontId="29" fillId="0" borderId="60" xfId="0" applyFont="1" applyFill="1" applyBorder="1" applyAlignment="1" applyProtection="1">
      <alignment horizontal="center" vertical="center" shrinkToFit="1"/>
      <protection locked="0"/>
    </xf>
    <xf numFmtId="0" fontId="29" fillId="0" borderId="81" xfId="0" applyFont="1" applyFill="1" applyBorder="1" applyAlignment="1" applyProtection="1">
      <alignment horizontal="center" vertical="center" shrinkToFit="1"/>
      <protection locked="0"/>
    </xf>
    <xf numFmtId="0" fontId="29" fillId="0" borderId="18" xfId="0" applyFont="1" applyFill="1" applyBorder="1" applyAlignment="1">
      <alignment horizontal="center" vertical="center" shrinkToFit="1"/>
    </xf>
    <xf numFmtId="0" fontId="29" fillId="0" borderId="60" xfId="0" applyFont="1" applyBorder="1" applyAlignment="1" applyProtection="1">
      <alignment horizontal="center" vertical="center" wrapText="1" shrinkToFit="1"/>
      <protection locked="0"/>
    </xf>
    <xf numFmtId="0" fontId="29" fillId="0" borderId="18" xfId="0" applyFont="1" applyBorder="1" applyAlignment="1">
      <alignment horizontal="center" vertical="center" wrapText="1" shrinkToFit="1"/>
    </xf>
    <xf numFmtId="0" fontId="29" fillId="0" borderId="0" xfId="0" applyFont="1">
      <alignment vertical="center"/>
    </xf>
    <xf numFmtId="0" fontId="29" fillId="0" borderId="75" xfId="0" applyFont="1" applyBorder="1" applyAlignment="1" applyProtection="1">
      <alignment vertical="center" shrinkToFit="1"/>
      <protection locked="0"/>
    </xf>
    <xf numFmtId="176" fontId="29" fillId="0" borderId="62" xfId="0" applyNumberFormat="1" applyFont="1" applyBorder="1" applyAlignment="1" applyProtection="1">
      <alignment horizontal="center" vertical="center" shrinkToFit="1"/>
      <protection locked="0"/>
    </xf>
    <xf numFmtId="0" fontId="29" fillId="0" borderId="83" xfId="0" applyFont="1" applyBorder="1" applyAlignment="1" applyProtection="1">
      <alignment horizontal="center" vertical="center" shrinkToFit="1"/>
      <protection locked="0"/>
    </xf>
    <xf numFmtId="176" fontId="29" fillId="0" borderId="60" xfId="0" applyNumberFormat="1" applyFont="1" applyFill="1" applyBorder="1" applyAlignment="1" applyProtection="1">
      <alignment horizontal="center" vertical="center" shrinkToFit="1"/>
      <protection locked="0"/>
    </xf>
    <xf numFmtId="176" fontId="32" fillId="0" borderId="18" xfId="0" applyNumberFormat="1" applyFont="1" applyFill="1" applyBorder="1" applyAlignment="1" applyProtection="1">
      <alignment horizontal="right" vertical="center"/>
      <protection locked="0"/>
    </xf>
    <xf numFmtId="0" fontId="41" fillId="0" borderId="0" xfId="0" applyNumberFormat="1" applyFont="1" applyFill="1" applyAlignment="1">
      <alignment vertical="center"/>
    </xf>
    <xf numFmtId="176" fontId="29" fillId="0" borderId="0" xfId="0" applyNumberFormat="1" applyFont="1" applyFill="1" applyAlignment="1">
      <alignment horizontal="center" vertical="center" shrinkToFit="1"/>
    </xf>
    <xf numFmtId="176" fontId="34" fillId="0" borderId="0" xfId="0" applyNumberFormat="1" applyFont="1" applyFill="1" applyBorder="1">
      <alignment vertical="center"/>
    </xf>
    <xf numFmtId="176" fontId="29" fillId="0" borderId="0" xfId="0" applyNumberFormat="1" applyFont="1" applyFill="1" applyBorder="1" applyAlignment="1" applyProtection="1">
      <alignment horizontal="center" vertical="center" shrinkToFit="1"/>
      <protection locked="0"/>
    </xf>
    <xf numFmtId="176" fontId="23" fillId="0" borderId="0" xfId="0" applyNumberFormat="1" applyFont="1" applyFill="1">
      <alignment vertical="center"/>
    </xf>
    <xf numFmtId="176" fontId="34" fillId="0" borderId="0" xfId="0" applyNumberFormat="1" applyFont="1" applyFill="1">
      <alignment vertical="center"/>
    </xf>
    <xf numFmtId="0" fontId="29" fillId="0" borderId="0" xfId="0" applyNumberFormat="1" applyFont="1" applyFill="1" applyBorder="1" applyAlignment="1" applyProtection="1">
      <alignment horizontal="right" vertical="center"/>
      <protection locked="0"/>
    </xf>
    <xf numFmtId="0" fontId="41" fillId="0" borderId="0" xfId="0" applyNumberFormat="1" applyFont="1" applyFill="1" applyBorder="1" applyAlignment="1" applyProtection="1">
      <alignment vertical="center"/>
      <protection locked="0"/>
    </xf>
    <xf numFmtId="176" fontId="29" fillId="0" borderId="10" xfId="0" applyNumberFormat="1" applyFont="1" applyFill="1" applyBorder="1" applyProtection="1">
      <alignment vertical="center"/>
      <protection locked="0"/>
    </xf>
    <xf numFmtId="176" fontId="29" fillId="0" borderId="10" xfId="0" applyNumberFormat="1" applyFont="1" applyFill="1" applyBorder="1" applyAlignment="1" applyProtection="1">
      <alignment horizontal="right" vertical="center"/>
      <protection locked="0"/>
    </xf>
    <xf numFmtId="0" fontId="29" fillId="0" borderId="10" xfId="0" applyNumberFormat="1" applyFont="1" applyFill="1" applyBorder="1" applyAlignment="1" applyProtection="1">
      <alignment horizontal="center" vertical="center"/>
      <protection locked="0"/>
    </xf>
    <xf numFmtId="0" fontId="29" fillId="0" borderId="10" xfId="0" applyNumberFormat="1" applyFont="1" applyFill="1" applyBorder="1" applyAlignment="1" applyProtection="1">
      <alignment vertical="center"/>
      <protection locked="0"/>
    </xf>
    <xf numFmtId="0" fontId="29" fillId="0" borderId="10" xfId="0" applyNumberFormat="1" applyFont="1" applyFill="1" applyBorder="1" applyAlignment="1" applyProtection="1">
      <alignment horizontal="left" vertical="center"/>
      <protection locked="0"/>
    </xf>
    <xf numFmtId="0" fontId="29" fillId="0" borderId="10" xfId="0" applyNumberFormat="1" applyFont="1" applyFill="1" applyBorder="1" applyAlignment="1" applyProtection="1">
      <alignment horizontal="right" vertical="center"/>
      <protection locked="0"/>
    </xf>
    <xf numFmtId="0" fontId="29" fillId="0" borderId="0" xfId="0" applyNumberFormat="1" applyFont="1" applyFill="1" applyBorder="1" applyAlignment="1" applyProtection="1">
      <alignment horizontal="center" vertical="center"/>
      <protection locked="0"/>
    </xf>
    <xf numFmtId="176" fontId="29" fillId="0" borderId="0" xfId="0" applyNumberFormat="1" applyFont="1" applyFill="1" applyBorder="1" applyProtection="1">
      <alignment vertical="center"/>
      <protection locked="0"/>
    </xf>
    <xf numFmtId="176" fontId="29" fillId="0" borderId="0" xfId="0" applyNumberFormat="1" applyFont="1" applyFill="1" applyBorder="1" applyAlignment="1" applyProtection="1">
      <alignment horizontal="center" vertical="center"/>
      <protection locked="0"/>
    </xf>
    <xf numFmtId="176" fontId="23" fillId="0" borderId="0" xfId="0" applyNumberFormat="1" applyFont="1" applyFill="1" applyBorder="1" applyProtection="1">
      <alignment vertical="center"/>
      <protection locked="0"/>
    </xf>
    <xf numFmtId="176" fontId="29" fillId="0" borderId="0" xfId="0" applyNumberFormat="1" applyFont="1" applyFill="1" applyBorder="1" applyAlignment="1" applyProtection="1">
      <alignment horizontal="right" vertical="center"/>
      <protection locked="0"/>
    </xf>
    <xf numFmtId="176" fontId="29" fillId="31" borderId="54" xfId="0" applyNumberFormat="1" applyFont="1" applyFill="1" applyBorder="1" applyAlignment="1">
      <alignment horizontal="center" vertical="center"/>
    </xf>
    <xf numFmtId="0" fontId="29" fillId="0" borderId="0" xfId="0" applyFont="1" applyFill="1" applyBorder="1">
      <alignment vertical="center"/>
    </xf>
    <xf numFmtId="176" fontId="23" fillId="0" borderId="0" xfId="0" applyNumberFormat="1" applyFont="1" applyFill="1" applyBorder="1">
      <alignment vertical="center"/>
    </xf>
    <xf numFmtId="176" fontId="29" fillId="0" borderId="0" xfId="0" applyNumberFormat="1" applyFont="1" applyFill="1" applyBorder="1">
      <alignment vertical="center"/>
    </xf>
    <xf numFmtId="0" fontId="29" fillId="31" borderId="12" xfId="0" applyFont="1" applyFill="1" applyBorder="1" applyAlignment="1">
      <alignment horizontal="left" vertical="center"/>
    </xf>
    <xf numFmtId="0" fontId="29" fillId="31" borderId="21" xfId="0" applyFont="1" applyFill="1" applyBorder="1" applyAlignment="1">
      <alignment horizontal="center" vertical="center" wrapText="1"/>
    </xf>
    <xf numFmtId="176" fontId="29" fillId="31" borderId="10" xfId="0" applyNumberFormat="1" applyFont="1" applyFill="1" applyBorder="1" applyAlignment="1">
      <alignment horizontal="center" vertical="center"/>
    </xf>
    <xf numFmtId="0" fontId="29" fillId="31" borderId="90" xfId="0" applyNumberFormat="1" applyFont="1" applyFill="1" applyBorder="1" applyAlignment="1">
      <alignment horizontal="center" vertical="center" shrinkToFit="1"/>
    </xf>
    <xf numFmtId="0" fontId="29" fillId="31" borderId="46" xfId="0" applyNumberFormat="1" applyFont="1" applyFill="1" applyBorder="1" applyAlignment="1">
      <alignment horizontal="center" vertical="center" shrinkToFit="1"/>
    </xf>
    <xf numFmtId="0" fontId="29" fillId="31" borderId="17" xfId="0" applyNumberFormat="1" applyFont="1" applyFill="1" applyBorder="1" applyAlignment="1">
      <alignment horizontal="center" vertical="center" shrinkToFit="1"/>
    </xf>
    <xf numFmtId="176" fontId="29" fillId="31" borderId="90" xfId="0" applyNumberFormat="1" applyFont="1" applyFill="1" applyBorder="1" applyAlignment="1">
      <alignment horizontal="center" vertical="center" shrinkToFit="1"/>
    </xf>
    <xf numFmtId="176" fontId="29" fillId="31" borderId="72" xfId="0" applyNumberFormat="1" applyFont="1" applyFill="1" applyBorder="1" applyAlignment="1">
      <alignment horizontal="center" vertical="center" shrinkToFit="1"/>
    </xf>
    <xf numFmtId="0" fontId="29" fillId="31" borderId="46" xfId="0" applyFont="1" applyFill="1" applyBorder="1" applyAlignment="1">
      <alignment horizontal="center" vertical="center" wrapText="1"/>
    </xf>
    <xf numFmtId="49" fontId="34" fillId="0" borderId="0" xfId="0" applyNumberFormat="1" applyFont="1" applyFill="1" applyAlignment="1">
      <alignment horizontal="left" vertical="center" wrapText="1"/>
    </xf>
    <xf numFmtId="0" fontId="41" fillId="0" borderId="0" xfId="0" applyNumberFormat="1" applyFont="1" applyFill="1" applyAlignment="1" applyProtection="1">
      <alignment vertical="center"/>
      <protection locked="0"/>
    </xf>
    <xf numFmtId="176" fontId="29" fillId="0" borderId="0" xfId="0" applyNumberFormat="1" applyFont="1" applyFill="1" applyAlignment="1" applyProtection="1">
      <alignment horizontal="center" vertical="center" shrinkToFit="1"/>
      <protection locked="0"/>
    </xf>
    <xf numFmtId="176" fontId="29" fillId="0" borderId="0" xfId="0" applyNumberFormat="1" applyFont="1" applyFill="1" applyAlignment="1" applyProtection="1">
      <alignment vertical="center" wrapText="1"/>
      <protection locked="0"/>
    </xf>
    <xf numFmtId="176" fontId="23" fillId="0" borderId="0" xfId="0" applyNumberFormat="1" applyFont="1" applyFill="1" applyProtection="1">
      <alignment vertical="center"/>
      <protection locked="0"/>
    </xf>
    <xf numFmtId="176" fontId="34" fillId="0" borderId="0" xfId="0" applyNumberFormat="1" applyFont="1" applyFill="1" applyProtection="1">
      <alignment vertical="center"/>
      <protection locked="0"/>
    </xf>
    <xf numFmtId="0" fontId="29" fillId="0" borderId="0" xfId="0" applyNumberFormat="1" applyFont="1" applyFill="1" applyBorder="1" applyAlignment="1" applyProtection="1">
      <alignment vertical="center"/>
      <protection locked="0"/>
    </xf>
    <xf numFmtId="0" fontId="29" fillId="0" borderId="0" xfId="0" applyNumberFormat="1" applyFont="1" applyFill="1" applyBorder="1" applyAlignment="1" applyProtection="1">
      <alignment horizontal="left" vertical="center"/>
      <protection locked="0"/>
    </xf>
    <xf numFmtId="176" fontId="29" fillId="31" borderId="12" xfId="0" applyNumberFormat="1" applyFont="1" applyFill="1" applyBorder="1" applyAlignment="1" applyProtection="1">
      <alignment horizontal="center" vertical="center"/>
      <protection locked="0"/>
    </xf>
    <xf numFmtId="176" fontId="29" fillId="31" borderId="90" xfId="0" applyNumberFormat="1" applyFont="1" applyFill="1" applyBorder="1" applyAlignment="1" applyProtection="1">
      <alignment horizontal="center" vertical="center" shrinkToFit="1"/>
      <protection locked="0"/>
    </xf>
    <xf numFmtId="176" fontId="29" fillId="31" borderId="46" xfId="0" applyNumberFormat="1" applyFont="1" applyFill="1" applyBorder="1" applyAlignment="1" applyProtection="1">
      <alignment horizontal="center" vertical="center" shrinkToFit="1"/>
      <protection locked="0"/>
    </xf>
    <xf numFmtId="176" fontId="29" fillId="31" borderId="10" xfId="0" applyNumberFormat="1" applyFont="1" applyFill="1" applyBorder="1" applyAlignment="1" applyProtection="1">
      <alignment horizontal="center" vertical="center"/>
      <protection locked="0"/>
    </xf>
    <xf numFmtId="176" fontId="34" fillId="0" borderId="0" xfId="0" applyNumberFormat="1" applyFont="1" applyFill="1" applyAlignment="1" applyProtection="1">
      <alignment horizontal="right" vertical="center"/>
      <protection locked="0"/>
    </xf>
    <xf numFmtId="176" fontId="34" fillId="0" borderId="0" xfId="0" applyNumberFormat="1" applyFont="1" applyFill="1" applyAlignment="1" applyProtection="1">
      <alignment horizontal="center" vertical="center"/>
      <protection locked="0"/>
    </xf>
    <xf numFmtId="176" fontId="34" fillId="0" borderId="0" xfId="0" applyNumberFormat="1" applyFont="1" applyFill="1" applyAlignment="1" applyProtection="1">
      <alignment vertical="center"/>
      <protection locked="0"/>
    </xf>
    <xf numFmtId="176" fontId="34" fillId="0" borderId="0" xfId="0" applyNumberFormat="1" applyFont="1" applyFill="1" applyAlignment="1" applyProtection="1">
      <alignment horizontal="left" vertical="center"/>
      <protection locked="0"/>
    </xf>
    <xf numFmtId="0" fontId="29" fillId="31" borderId="25" xfId="0" applyFont="1" applyFill="1" applyBorder="1" applyAlignment="1" applyProtection="1">
      <alignment horizontal="center" vertical="center" wrapText="1"/>
      <protection locked="0"/>
    </xf>
    <xf numFmtId="0" fontId="29" fillId="31" borderId="32" xfId="0" applyFont="1" applyFill="1" applyBorder="1" applyAlignment="1" applyProtection="1">
      <alignment horizontal="center" vertical="center" wrapText="1"/>
      <protection locked="0"/>
    </xf>
    <xf numFmtId="0" fontId="29" fillId="31" borderId="72" xfId="0" applyFont="1" applyFill="1" applyBorder="1" applyAlignment="1" applyProtection="1">
      <alignment horizontal="center" vertical="center" wrapText="1"/>
      <protection locked="0"/>
    </xf>
    <xf numFmtId="0" fontId="29" fillId="31" borderId="21" xfId="0" applyFont="1" applyFill="1" applyBorder="1" applyAlignment="1" applyProtection="1">
      <alignment horizontal="center" vertical="center" wrapText="1"/>
      <protection locked="0"/>
    </xf>
    <xf numFmtId="0" fontId="34" fillId="31" borderId="21" xfId="0" applyFont="1" applyFill="1" applyBorder="1" applyAlignment="1" applyProtection="1">
      <alignment horizontal="center" vertical="center" wrapText="1"/>
      <protection locked="0"/>
    </xf>
    <xf numFmtId="0" fontId="29" fillId="31" borderId="21" xfId="0" applyFont="1" applyFill="1" applyBorder="1" applyAlignment="1" applyProtection="1">
      <alignment horizontal="center" vertical="center" wrapText="1" shrinkToFit="1"/>
      <protection locked="0"/>
    </xf>
    <xf numFmtId="0" fontId="42" fillId="31" borderId="24" xfId="0" applyFont="1" applyFill="1" applyBorder="1" applyAlignment="1" applyProtection="1">
      <alignment horizontal="center" vertical="center" wrapText="1" shrinkToFit="1"/>
      <protection locked="0"/>
    </xf>
    <xf numFmtId="0" fontId="29" fillId="0" borderId="55" xfId="0" applyFont="1" applyFill="1" applyBorder="1" applyAlignment="1" applyProtection="1">
      <alignment horizontal="right" vertical="center"/>
      <protection locked="0"/>
    </xf>
    <xf numFmtId="176" fontId="29" fillId="0" borderId="59" xfId="0" applyNumberFormat="1" applyFont="1" applyFill="1" applyBorder="1" applyAlignment="1" applyProtection="1">
      <alignment horizontal="center" vertical="center" shrinkToFit="1"/>
      <protection locked="0"/>
    </xf>
    <xf numFmtId="176" fontId="29" fillId="0" borderId="67" xfId="0" applyNumberFormat="1" applyFont="1" applyFill="1" applyBorder="1" applyProtection="1">
      <alignment vertical="center"/>
      <protection locked="0"/>
    </xf>
    <xf numFmtId="176" fontId="29" fillId="0" borderId="70" xfId="0" applyNumberFormat="1" applyFont="1" applyFill="1" applyBorder="1" applyProtection="1">
      <alignment vertical="center"/>
      <protection locked="0"/>
    </xf>
    <xf numFmtId="176" fontId="29" fillId="0" borderId="74" xfId="0" applyNumberFormat="1" applyFont="1" applyFill="1" applyBorder="1" applyProtection="1">
      <alignment vertical="center"/>
      <protection locked="0"/>
    </xf>
    <xf numFmtId="176" fontId="29" fillId="0" borderId="59" xfId="0" applyNumberFormat="1" applyFont="1" applyFill="1" applyBorder="1">
      <alignment vertical="center"/>
    </xf>
    <xf numFmtId="176" fontId="29" fillId="0" borderId="59" xfId="0" applyNumberFormat="1" applyFont="1" applyFill="1" applyBorder="1" applyProtection="1">
      <alignment vertical="center"/>
      <protection locked="0"/>
    </xf>
    <xf numFmtId="176" fontId="35" fillId="0" borderId="78" xfId="0" applyNumberFormat="1" applyFont="1" applyFill="1" applyBorder="1" applyAlignment="1" applyProtection="1">
      <alignment horizontal="right" vertical="center"/>
      <protection locked="0"/>
    </xf>
    <xf numFmtId="0" fontId="29" fillId="0" borderId="82" xfId="0" applyFont="1" applyFill="1" applyBorder="1" applyAlignment="1" applyProtection="1">
      <alignment horizontal="center" vertical="center"/>
      <protection locked="0"/>
    </xf>
    <xf numFmtId="0" fontId="29" fillId="0" borderId="82" xfId="0" applyFont="1" applyFill="1" applyBorder="1" applyProtection="1">
      <alignment vertical="center"/>
      <protection locked="0"/>
    </xf>
    <xf numFmtId="0" fontId="29" fillId="0" borderId="82" xfId="0" applyFont="1" applyFill="1" applyBorder="1" applyAlignment="1" applyProtection="1">
      <alignment horizontal="left" vertical="center"/>
      <protection locked="0"/>
    </xf>
    <xf numFmtId="0" fontId="29" fillId="0" borderId="86" xfId="0" applyFont="1" applyFill="1" applyBorder="1" applyAlignment="1" applyProtection="1">
      <alignment horizontal="center" vertical="center"/>
      <protection locked="0"/>
    </xf>
    <xf numFmtId="0" fontId="35" fillId="0" borderId="78" xfId="0" applyFont="1" applyFill="1" applyBorder="1" applyAlignment="1" applyProtection="1">
      <alignment horizontal="right" vertical="center"/>
      <protection locked="0"/>
    </xf>
    <xf numFmtId="176" fontId="35" fillId="0" borderId="59" xfId="0" applyNumberFormat="1" applyFont="1" applyFill="1" applyBorder="1" applyAlignment="1" applyProtection="1">
      <alignment horizontal="center" vertical="center"/>
      <protection locked="0"/>
    </xf>
    <xf numFmtId="176" fontId="29" fillId="0" borderId="86" xfId="0" applyNumberFormat="1" applyFont="1" applyFill="1" applyBorder="1" applyAlignment="1" applyProtection="1">
      <alignment vertical="center" shrinkToFit="1"/>
      <protection locked="0"/>
    </xf>
    <xf numFmtId="0" fontId="29" fillId="0" borderId="59" xfId="0" applyFont="1" applyFill="1" applyBorder="1" applyAlignment="1" applyProtection="1">
      <alignment horizontal="right" vertical="center"/>
      <protection locked="0"/>
    </xf>
    <xf numFmtId="176" fontId="29" fillId="0" borderId="91" xfId="0" applyNumberFormat="1" applyFont="1" applyFill="1" applyBorder="1" applyAlignment="1" applyProtection="1">
      <alignment horizontal="right" vertical="center"/>
      <protection locked="0"/>
    </xf>
    <xf numFmtId="176" fontId="29" fillId="0" borderId="94" xfId="0" applyNumberFormat="1" applyFont="1" applyFill="1" applyBorder="1" applyAlignment="1" applyProtection="1">
      <alignment horizontal="right" vertical="center"/>
      <protection locked="0"/>
    </xf>
    <xf numFmtId="176" fontId="29" fillId="0" borderId="59" xfId="0" applyNumberFormat="1" applyFont="1" applyFill="1" applyBorder="1" applyAlignment="1" applyProtection="1">
      <alignment horizontal="right" vertical="center"/>
      <protection locked="0"/>
    </xf>
    <xf numFmtId="176" fontId="29" fillId="0" borderId="96" xfId="0" applyNumberFormat="1" applyFont="1" applyFill="1" applyBorder="1" applyAlignment="1">
      <alignment horizontal="right" vertical="center"/>
    </xf>
    <xf numFmtId="0" fontId="29" fillId="0" borderId="59" xfId="0" applyFont="1" applyFill="1" applyBorder="1" applyAlignment="1">
      <alignment horizontal="right" vertical="center"/>
    </xf>
    <xf numFmtId="176" fontId="29" fillId="0" borderId="59" xfId="0" applyNumberFormat="1" applyFont="1" applyFill="1" applyBorder="1" applyAlignment="1">
      <alignment horizontal="center" vertical="center" shrinkToFit="1"/>
    </xf>
    <xf numFmtId="176" fontId="29" fillId="0" borderId="98" xfId="0" applyNumberFormat="1" applyFont="1" applyFill="1" applyBorder="1" applyAlignment="1">
      <alignment horizontal="right" vertical="center"/>
    </xf>
    <xf numFmtId="176" fontId="29" fillId="0" borderId="59" xfId="0" applyNumberFormat="1" applyFont="1" applyFill="1" applyBorder="1" applyAlignment="1">
      <alignment horizontal="right" vertical="center"/>
    </xf>
    <xf numFmtId="176" fontId="29" fillId="0" borderId="82" xfId="0" applyNumberFormat="1" applyFont="1" applyFill="1" applyBorder="1" applyAlignment="1">
      <alignment horizontal="right" vertical="center"/>
    </xf>
    <xf numFmtId="176" fontId="29" fillId="0" borderId="91" xfId="0" applyNumberFormat="1" applyFont="1" applyFill="1" applyBorder="1" applyAlignment="1">
      <alignment horizontal="right" vertical="center"/>
    </xf>
    <xf numFmtId="176" fontId="29" fillId="0" borderId="94" xfId="0" applyNumberFormat="1" applyFont="1" applyFill="1" applyBorder="1" applyAlignment="1">
      <alignment horizontal="right" vertical="center"/>
    </xf>
    <xf numFmtId="176" fontId="29" fillId="0" borderId="78" xfId="0" applyNumberFormat="1" applyFont="1" applyFill="1" applyBorder="1" applyAlignment="1">
      <alignment horizontal="right" vertical="center"/>
    </xf>
    <xf numFmtId="176" fontId="29" fillId="0" borderId="86" xfId="0" applyNumberFormat="1" applyFont="1" applyFill="1" applyBorder="1" applyAlignment="1">
      <alignment horizontal="right" vertical="center"/>
    </xf>
    <xf numFmtId="176" fontId="29" fillId="0" borderId="52" xfId="0" applyNumberFormat="1" applyFont="1" applyFill="1" applyBorder="1" applyAlignment="1" applyProtection="1">
      <alignment horizontal="right" vertical="center"/>
      <protection locked="0"/>
    </xf>
    <xf numFmtId="0" fontId="32" fillId="0" borderId="79" xfId="0" applyNumberFormat="1" applyFont="1" applyFill="1" applyBorder="1" applyAlignment="1" applyProtection="1">
      <alignment horizontal="center" vertical="center"/>
      <protection locked="0"/>
    </xf>
    <xf numFmtId="0" fontId="32" fillId="0" borderId="79" xfId="0" applyNumberFormat="1" applyFont="1" applyFill="1" applyBorder="1" applyAlignment="1" applyProtection="1">
      <alignment horizontal="left" vertical="center"/>
      <protection locked="0"/>
    </xf>
    <xf numFmtId="0" fontId="32" fillId="0" borderId="84" xfId="0" applyNumberFormat="1" applyFont="1" applyFill="1" applyBorder="1" applyAlignment="1" applyProtection="1">
      <alignment horizontal="center" vertical="center"/>
      <protection locked="0"/>
    </xf>
    <xf numFmtId="0" fontId="32" fillId="0" borderId="52" xfId="0" applyNumberFormat="1" applyFont="1" applyFill="1" applyBorder="1" applyAlignment="1" applyProtection="1">
      <alignment horizontal="right" vertical="center"/>
      <protection locked="0"/>
    </xf>
    <xf numFmtId="176" fontId="32" fillId="0" borderId="58" xfId="0" applyNumberFormat="1" applyFont="1" applyFill="1" applyBorder="1" applyAlignment="1" applyProtection="1">
      <alignment vertical="center"/>
      <protection locked="0"/>
    </xf>
    <xf numFmtId="176" fontId="32" fillId="0" borderId="58" xfId="0" applyNumberFormat="1" applyFont="1" applyFill="1" applyBorder="1" applyAlignment="1" applyProtection="1">
      <alignment horizontal="center" vertical="center"/>
      <protection locked="0"/>
    </xf>
    <xf numFmtId="176" fontId="32" fillId="0" borderId="84" xfId="0" applyNumberFormat="1" applyFont="1" applyFill="1" applyBorder="1" applyAlignment="1" applyProtection="1">
      <alignment vertical="center" shrinkToFit="1"/>
      <protection locked="0"/>
    </xf>
    <xf numFmtId="176" fontId="32" fillId="0" borderId="13" xfId="0" applyNumberFormat="1" applyFont="1" applyFill="1" applyBorder="1" applyAlignment="1" applyProtection="1">
      <alignment horizontal="right" vertical="center"/>
      <protection locked="0"/>
    </xf>
    <xf numFmtId="0" fontId="32" fillId="0" borderId="80" xfId="0" applyNumberFormat="1" applyFont="1" applyFill="1" applyBorder="1" applyAlignment="1" applyProtection="1">
      <alignment horizontal="center" vertical="center"/>
      <protection locked="0"/>
    </xf>
    <xf numFmtId="0" fontId="32" fillId="0" borderId="80" xfId="0" applyNumberFormat="1" applyFont="1" applyFill="1" applyBorder="1" applyAlignment="1" applyProtection="1">
      <alignment horizontal="left" vertical="center"/>
      <protection locked="0"/>
    </xf>
    <xf numFmtId="0" fontId="32" fillId="0" borderId="85" xfId="0" applyNumberFormat="1" applyFont="1" applyFill="1" applyBorder="1" applyAlignment="1" applyProtection="1">
      <alignment horizontal="center" vertical="center"/>
      <protection locked="0"/>
    </xf>
    <xf numFmtId="0" fontId="32" fillId="0" borderId="13" xfId="0" applyNumberFormat="1" applyFont="1" applyFill="1" applyBorder="1" applyAlignment="1" applyProtection="1">
      <alignment horizontal="right" vertical="center"/>
      <protection locked="0"/>
    </xf>
    <xf numFmtId="176" fontId="32" fillId="0" borderId="22" xfId="0" applyNumberFormat="1" applyFont="1" applyFill="1" applyBorder="1" applyAlignment="1" applyProtection="1">
      <alignment vertical="center"/>
      <protection locked="0"/>
    </xf>
    <xf numFmtId="176" fontId="32" fillId="0" borderId="22" xfId="0" applyNumberFormat="1" applyFont="1" applyFill="1" applyBorder="1" applyAlignment="1" applyProtection="1">
      <alignment horizontal="center" vertical="center"/>
      <protection locked="0"/>
    </xf>
    <xf numFmtId="176" fontId="32" fillId="0" borderId="85" xfId="0" applyNumberFormat="1" applyFont="1" applyFill="1" applyBorder="1" applyAlignment="1" applyProtection="1">
      <alignment vertical="center" shrinkToFit="1"/>
      <protection locked="0"/>
    </xf>
    <xf numFmtId="176" fontId="32" fillId="0" borderId="28" xfId="0" applyNumberFormat="1" applyFont="1" applyFill="1" applyBorder="1" applyAlignment="1" applyProtection="1">
      <alignment vertical="center"/>
      <protection locked="0"/>
    </xf>
    <xf numFmtId="176" fontId="32" fillId="0" borderId="37" xfId="0" applyNumberFormat="1" applyFont="1" applyFill="1" applyBorder="1" applyAlignment="1" applyProtection="1">
      <alignment vertical="center"/>
      <protection locked="0"/>
    </xf>
    <xf numFmtId="176" fontId="32" fillId="0" borderId="41" xfId="0" applyNumberFormat="1" applyFont="1" applyFill="1" applyBorder="1" applyAlignment="1" applyProtection="1">
      <alignment vertical="center"/>
      <protection locked="0"/>
    </xf>
    <xf numFmtId="176" fontId="32" fillId="0" borderId="22" xfId="0" applyNumberFormat="1" applyFont="1" applyFill="1" applyBorder="1" applyAlignment="1" applyProtection="1">
      <alignment vertical="center"/>
    </xf>
    <xf numFmtId="176" fontId="29" fillId="0" borderId="58" xfId="0" applyNumberFormat="1" applyFont="1" applyFill="1" applyBorder="1" applyAlignment="1" applyProtection="1">
      <alignment horizontal="center" vertical="center" shrinkToFit="1"/>
      <protection locked="0"/>
    </xf>
    <xf numFmtId="176" fontId="29" fillId="0" borderId="64" xfId="0" applyNumberFormat="1" applyFont="1" applyFill="1" applyBorder="1" applyAlignment="1" applyProtection="1">
      <alignment vertical="center"/>
      <protection locked="0"/>
    </xf>
    <xf numFmtId="176" fontId="29" fillId="0" borderId="69" xfId="0" applyNumberFormat="1" applyFont="1" applyFill="1" applyBorder="1" applyAlignment="1" applyProtection="1">
      <alignment vertical="center"/>
      <protection locked="0"/>
    </xf>
    <xf numFmtId="176" fontId="29" fillId="0" borderId="73" xfId="0" applyNumberFormat="1" applyFont="1" applyFill="1" applyBorder="1" applyAlignment="1" applyProtection="1">
      <alignment vertical="center"/>
      <protection locked="0"/>
    </xf>
    <xf numFmtId="176" fontId="29" fillId="0" borderId="58" xfId="0" applyNumberFormat="1" applyFont="1" applyFill="1" applyBorder="1" applyAlignment="1" applyProtection="1">
      <alignment vertical="center"/>
    </xf>
    <xf numFmtId="176" fontId="29" fillId="0" borderId="58" xfId="0" applyNumberFormat="1" applyFont="1" applyFill="1" applyBorder="1" applyAlignment="1" applyProtection="1">
      <alignment vertical="center"/>
      <protection locked="0"/>
    </xf>
    <xf numFmtId="176" fontId="29" fillId="0" borderId="61" xfId="0" applyNumberFormat="1" applyFont="1" applyFill="1" applyBorder="1" applyAlignment="1" applyProtection="1">
      <alignment horizontal="right" vertical="center"/>
      <protection locked="0"/>
    </xf>
    <xf numFmtId="176" fontId="29" fillId="0" borderId="93" xfId="0" applyNumberFormat="1" applyFont="1" applyFill="1" applyBorder="1" applyAlignment="1" applyProtection="1">
      <alignment horizontal="right" vertical="center"/>
      <protection locked="0"/>
    </xf>
    <xf numFmtId="176" fontId="29" fillId="0" borderId="58" xfId="0" applyNumberFormat="1" applyFont="1" applyFill="1" applyBorder="1" applyAlignment="1" applyProtection="1">
      <alignment horizontal="right" vertical="center"/>
      <protection locked="0"/>
    </xf>
    <xf numFmtId="176" fontId="29" fillId="0" borderId="84" xfId="0" applyNumberFormat="1" applyFont="1" applyFill="1" applyBorder="1" applyAlignment="1">
      <alignment horizontal="right" vertical="center"/>
    </xf>
    <xf numFmtId="176" fontId="29" fillId="0" borderId="73" xfId="0" applyNumberFormat="1" applyFont="1" applyFill="1" applyBorder="1" applyAlignment="1">
      <alignment horizontal="right" vertical="center"/>
    </xf>
    <xf numFmtId="176" fontId="29" fillId="0" borderId="79" xfId="0" applyNumberFormat="1" applyFont="1" applyFill="1" applyBorder="1" applyAlignment="1">
      <alignment horizontal="right" vertical="center"/>
    </xf>
    <xf numFmtId="176" fontId="29" fillId="0" borderId="61" xfId="0" applyNumberFormat="1" applyFont="1" applyFill="1" applyBorder="1" applyAlignment="1">
      <alignment horizontal="right" vertical="center"/>
    </xf>
    <xf numFmtId="176" fontId="29" fillId="0" borderId="93" xfId="0" applyNumberFormat="1" applyFont="1" applyFill="1" applyBorder="1" applyAlignment="1">
      <alignment horizontal="right" vertical="center"/>
    </xf>
    <xf numFmtId="176" fontId="29" fillId="0" borderId="58" xfId="0" applyNumberFormat="1" applyFont="1" applyFill="1" applyBorder="1" applyAlignment="1">
      <alignment horizontal="right" vertical="center"/>
    </xf>
    <xf numFmtId="176" fontId="29" fillId="0" borderId="52" xfId="0" applyNumberFormat="1" applyFont="1" applyFill="1" applyBorder="1" applyAlignment="1">
      <alignment horizontal="right" vertical="center"/>
    </xf>
    <xf numFmtId="176" fontId="29" fillId="0" borderId="58" xfId="0" applyNumberFormat="1" applyFont="1" applyFill="1" applyBorder="1" applyAlignment="1">
      <alignment horizontal="center" vertical="center" shrinkToFit="1"/>
    </xf>
    <xf numFmtId="176" fontId="29" fillId="0" borderId="100" xfId="0" applyNumberFormat="1" applyFont="1" applyBorder="1" applyAlignment="1">
      <alignment horizontal="right" vertical="center"/>
    </xf>
    <xf numFmtId="176" fontId="29" fillId="0" borderId="101" xfId="0" applyNumberFormat="1" applyFont="1" applyBorder="1" applyAlignment="1">
      <alignment horizontal="right" vertical="center"/>
    </xf>
    <xf numFmtId="176" fontId="29" fillId="0" borderId="42" xfId="0" applyNumberFormat="1" applyFont="1" applyBorder="1" applyAlignment="1">
      <alignment horizontal="right" vertical="center"/>
    </xf>
    <xf numFmtId="176" fontId="29" fillId="0" borderId="103" xfId="0" applyNumberFormat="1" applyFont="1" applyBorder="1" applyAlignment="1">
      <alignment horizontal="right" vertical="center"/>
    </xf>
    <xf numFmtId="176" fontId="29" fillId="0" borderId="104" xfId="0" applyNumberFormat="1" applyFont="1" applyBorder="1" applyAlignment="1">
      <alignment horizontal="right" vertical="center"/>
    </xf>
    <xf numFmtId="176" fontId="29" fillId="0" borderId="79" xfId="0" applyNumberFormat="1" applyFont="1" applyFill="1" applyBorder="1" applyAlignment="1" applyProtection="1">
      <alignment horizontal="right" vertical="center"/>
    </xf>
    <xf numFmtId="0" fontId="29" fillId="0" borderId="52" xfId="0" applyNumberFormat="1" applyFont="1" applyFill="1" applyBorder="1" applyAlignment="1">
      <alignment horizontal="right" vertical="center"/>
    </xf>
    <xf numFmtId="0" fontId="29" fillId="0" borderId="52" xfId="0" applyNumberFormat="1" applyFont="1" applyFill="1" applyBorder="1" applyAlignment="1" applyProtection="1">
      <alignment horizontal="right" vertical="center"/>
      <protection locked="0"/>
    </xf>
    <xf numFmtId="176" fontId="29" fillId="47" borderId="60" xfId="0" applyNumberFormat="1" applyFont="1" applyFill="1" applyBorder="1" applyAlignment="1" applyProtection="1">
      <alignment horizontal="right" vertical="center"/>
      <protection locked="0"/>
    </xf>
    <xf numFmtId="176" fontId="29" fillId="47" borderId="48" xfId="0" applyNumberFormat="1" applyFont="1" applyFill="1" applyBorder="1" applyAlignment="1" applyProtection="1">
      <alignment horizontal="right" vertical="center"/>
      <protection locked="0"/>
    </xf>
    <xf numFmtId="176" fontId="29" fillId="0" borderId="19" xfId="0" applyNumberFormat="1" applyFont="1" applyBorder="1" applyAlignment="1">
      <alignment horizontal="right" vertical="center"/>
    </xf>
    <xf numFmtId="176" fontId="29" fillId="0" borderId="22" xfId="0" applyNumberFormat="1" applyFont="1" applyBorder="1" applyAlignment="1">
      <alignment horizontal="right" vertical="center"/>
    </xf>
    <xf numFmtId="176" fontId="29" fillId="0" borderId="18" xfId="0" applyNumberFormat="1" applyFont="1" applyBorder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76" fontId="26" fillId="0" borderId="0" xfId="0" applyNumberFormat="1" applyFont="1" applyFill="1" applyAlignment="1">
      <alignment horizontal="left" vertical="center" wrapText="1"/>
    </xf>
    <xf numFmtId="0" fontId="26" fillId="0" borderId="16" xfId="0" applyNumberFormat="1" applyFont="1" applyFill="1" applyBorder="1" applyAlignment="1">
      <alignment horizontal="center" vertical="center"/>
    </xf>
    <xf numFmtId="0" fontId="26" fillId="0" borderId="17" xfId="0" applyNumberFormat="1" applyFont="1" applyFill="1" applyBorder="1" applyAlignment="1">
      <alignment horizontal="center" vertical="center"/>
    </xf>
    <xf numFmtId="176" fontId="30" fillId="0" borderId="36" xfId="0" applyNumberFormat="1" applyFont="1" applyFill="1" applyBorder="1" applyAlignment="1">
      <alignment vertical="center"/>
    </xf>
    <xf numFmtId="176" fontId="30" fillId="0" borderId="33" xfId="0" applyNumberFormat="1" applyFont="1" applyFill="1" applyBorder="1" applyAlignment="1">
      <alignment vertical="center"/>
    </xf>
    <xf numFmtId="176" fontId="28" fillId="0" borderId="10" xfId="0" applyNumberFormat="1" applyFont="1" applyFill="1" applyBorder="1" applyAlignment="1">
      <alignment horizontal="center" vertical="center"/>
    </xf>
    <xf numFmtId="176" fontId="28" fillId="0" borderId="0" xfId="0" applyNumberFormat="1" applyFont="1" applyFill="1" applyBorder="1" applyAlignment="1">
      <alignment horizontal="center" vertical="center"/>
    </xf>
    <xf numFmtId="176" fontId="26" fillId="0" borderId="11" xfId="0" applyNumberFormat="1" applyFont="1" applyFill="1" applyBorder="1" applyAlignment="1">
      <alignment horizontal="center" vertical="center" shrinkToFit="1"/>
    </xf>
    <xf numFmtId="176" fontId="26" fillId="0" borderId="24" xfId="0" applyNumberFormat="1" applyFont="1" applyFill="1" applyBorder="1" applyAlignment="1">
      <alignment horizontal="center" vertical="center" shrinkToFit="1"/>
    </xf>
    <xf numFmtId="0" fontId="29" fillId="31" borderId="11" xfId="0" applyFont="1" applyFill="1" applyBorder="1" applyAlignment="1" applyProtection="1">
      <alignment horizontal="center" vertical="center"/>
      <protection locked="0"/>
    </xf>
    <xf numFmtId="0" fontId="29" fillId="31" borderId="63" xfId="0" applyFont="1" applyFill="1" applyBorder="1" applyAlignment="1" applyProtection="1">
      <alignment horizontal="center" vertical="center"/>
      <protection locked="0"/>
    </xf>
    <xf numFmtId="0" fontId="29" fillId="31" borderId="24" xfId="0" applyFont="1" applyFill="1" applyBorder="1" applyAlignment="1" applyProtection="1">
      <alignment horizontal="center" vertical="center"/>
      <protection locked="0"/>
    </xf>
    <xf numFmtId="0" fontId="29" fillId="31" borderId="52" xfId="0" applyNumberFormat="1" applyFont="1" applyFill="1" applyBorder="1" applyAlignment="1" applyProtection="1">
      <alignment horizontal="right" vertical="center"/>
      <protection locked="0"/>
    </xf>
    <xf numFmtId="0" fontId="29" fillId="31" borderId="53" xfId="0" applyNumberFormat="1" applyFont="1" applyFill="1" applyBorder="1" applyAlignment="1" applyProtection="1">
      <alignment horizontal="right" vertical="center"/>
      <protection locked="0"/>
    </xf>
    <xf numFmtId="176" fontId="29" fillId="31" borderId="58" xfId="0" applyNumberFormat="1" applyFont="1" applyFill="1" applyBorder="1" applyAlignment="1" applyProtection="1">
      <alignment horizontal="center" vertical="center" shrinkToFit="1"/>
      <protection locked="0"/>
    </xf>
    <xf numFmtId="176" fontId="29" fillId="31" borderId="56" xfId="0" applyNumberFormat="1" applyFont="1" applyFill="1" applyBorder="1" applyAlignment="1" applyProtection="1">
      <alignment horizontal="center" vertical="center" shrinkToFit="1"/>
      <protection locked="0"/>
    </xf>
    <xf numFmtId="0" fontId="29" fillId="0" borderId="54" xfId="0" applyNumberFormat="1" applyFont="1" applyFill="1" applyBorder="1" applyAlignment="1" applyProtection="1">
      <alignment vertical="center"/>
      <protection locked="0"/>
    </xf>
    <xf numFmtId="0" fontId="29" fillId="0" borderId="22" xfId="0" applyNumberFormat="1" applyFont="1" applyFill="1" applyBorder="1" applyAlignment="1" applyProtection="1">
      <alignment vertical="center"/>
      <protection locked="0"/>
    </xf>
    <xf numFmtId="0" fontId="29" fillId="0" borderId="19" xfId="0" applyFont="1" applyBorder="1" applyAlignment="1" applyProtection="1">
      <alignment horizontal="right" vertical="center"/>
      <protection locked="0"/>
    </xf>
    <xf numFmtId="0" fontId="29" fillId="31" borderId="63" xfId="0" applyFont="1" applyFill="1" applyBorder="1" applyAlignment="1" applyProtection="1">
      <alignment horizontal="center" vertical="center" wrapText="1"/>
      <protection locked="0"/>
    </xf>
    <xf numFmtId="0" fontId="29" fillId="31" borderId="24" xfId="0" applyFont="1" applyFill="1" applyBorder="1" applyAlignment="1" applyProtection="1">
      <alignment horizontal="center" vertical="center" wrapText="1"/>
      <protection locked="0"/>
    </xf>
    <xf numFmtId="176" fontId="29" fillId="31" borderId="88" xfId="0" applyNumberFormat="1" applyFont="1" applyFill="1" applyBorder="1" applyAlignment="1" applyProtection="1">
      <alignment horizontal="center" vertical="center"/>
      <protection locked="0"/>
    </xf>
    <xf numFmtId="176" fontId="29" fillId="31" borderId="89" xfId="0" applyNumberFormat="1" applyFont="1" applyFill="1" applyBorder="1" applyAlignment="1" applyProtection="1">
      <alignment horizontal="center" vertical="center"/>
      <protection locked="0"/>
    </xf>
    <xf numFmtId="176" fontId="29" fillId="31" borderId="92" xfId="0" applyNumberFormat="1" applyFont="1" applyFill="1" applyBorder="1" applyAlignment="1" applyProtection="1">
      <alignment horizontal="center" vertical="center"/>
      <protection locked="0"/>
    </xf>
    <xf numFmtId="176" fontId="29" fillId="31" borderId="97" xfId="0" applyNumberFormat="1" applyFont="1" applyFill="1" applyBorder="1" applyAlignment="1" applyProtection="1">
      <alignment horizontal="center" vertical="center"/>
      <protection locked="0"/>
    </xf>
    <xf numFmtId="176" fontId="29" fillId="31" borderId="58" xfId="0" applyNumberFormat="1" applyFont="1" applyFill="1" applyBorder="1" applyAlignment="1" applyProtection="1">
      <alignment horizontal="center" vertical="center" wrapText="1"/>
      <protection locked="0"/>
    </xf>
    <xf numFmtId="176" fontId="29" fillId="31" borderId="56" xfId="0" applyNumberFormat="1" applyFont="1" applyFill="1" applyBorder="1" applyAlignment="1" applyProtection="1">
      <alignment horizontal="center" vertical="center" wrapText="1"/>
      <protection locked="0"/>
    </xf>
    <xf numFmtId="176" fontId="29" fillId="0" borderId="54" xfId="0" applyNumberFormat="1" applyFont="1" applyBorder="1" applyAlignment="1">
      <alignment horizontal="right" vertical="center"/>
    </xf>
    <xf numFmtId="176" fontId="29" fillId="0" borderId="22" xfId="0" applyNumberFormat="1" applyFont="1" applyBorder="1" applyAlignment="1">
      <alignment horizontal="right" vertical="center"/>
    </xf>
    <xf numFmtId="0" fontId="29" fillId="0" borderId="19" xfId="0" applyFont="1" applyBorder="1" applyAlignment="1">
      <alignment horizontal="right" vertical="center"/>
    </xf>
    <xf numFmtId="179" fontId="29" fillId="0" borderId="19" xfId="0" applyNumberFormat="1" applyFont="1" applyFill="1" applyBorder="1" applyAlignment="1">
      <alignment horizontal="right" vertical="center"/>
    </xf>
    <xf numFmtId="179" fontId="29" fillId="0" borderId="99" xfId="0" applyNumberFormat="1" applyFont="1" applyFill="1" applyBorder="1" applyAlignment="1">
      <alignment horizontal="right" vertical="center"/>
    </xf>
    <xf numFmtId="176" fontId="29" fillId="0" borderId="19" xfId="0" applyNumberFormat="1" applyFont="1" applyBorder="1" applyAlignment="1">
      <alignment horizontal="right" vertical="center"/>
    </xf>
    <xf numFmtId="176" fontId="29" fillId="0" borderId="99" xfId="0" applyNumberFormat="1" applyFont="1" applyBorder="1" applyAlignment="1">
      <alignment horizontal="right" vertical="center"/>
    </xf>
    <xf numFmtId="0" fontId="29" fillId="31" borderId="52" xfId="0" applyNumberFormat="1" applyFont="1" applyFill="1" applyBorder="1" applyAlignment="1">
      <alignment horizontal="right" vertical="center"/>
    </xf>
    <xf numFmtId="0" fontId="29" fillId="31" borderId="53" xfId="0" applyNumberFormat="1" applyFont="1" applyFill="1" applyBorder="1" applyAlignment="1">
      <alignment horizontal="right" vertical="center"/>
    </xf>
    <xf numFmtId="176" fontId="29" fillId="31" borderId="58" xfId="0" applyNumberFormat="1" applyFont="1" applyFill="1" applyBorder="1" applyAlignment="1">
      <alignment horizontal="center" vertical="center" shrinkToFit="1"/>
    </xf>
    <xf numFmtId="176" fontId="29" fillId="31" borderId="56" xfId="0" applyNumberFormat="1" applyFont="1" applyFill="1" applyBorder="1" applyAlignment="1">
      <alignment horizontal="center" vertical="center" shrinkToFit="1"/>
    </xf>
    <xf numFmtId="176" fontId="29" fillId="0" borderId="14" xfId="0" applyNumberFormat="1" applyFont="1" applyBorder="1" applyAlignment="1">
      <alignment horizontal="center" vertical="center"/>
    </xf>
    <xf numFmtId="176" fontId="32" fillId="0" borderId="81" xfId="0" applyNumberFormat="1" applyFont="1" applyBorder="1" applyAlignment="1">
      <alignment horizontal="center" vertical="center"/>
    </xf>
    <xf numFmtId="176" fontId="32" fillId="0" borderId="75" xfId="0" applyNumberFormat="1" applyFont="1" applyBorder="1" applyAlignment="1">
      <alignment horizontal="center" vertical="center"/>
    </xf>
    <xf numFmtId="0" fontId="29" fillId="31" borderId="88" xfId="0" applyFont="1" applyFill="1" applyBorder="1" applyAlignment="1">
      <alignment horizontal="center" vertical="center"/>
    </xf>
    <xf numFmtId="0" fontId="29" fillId="31" borderId="92" xfId="0" applyFont="1" applyFill="1" applyBorder="1" applyAlignment="1">
      <alignment horizontal="center" vertical="center"/>
    </xf>
    <xf numFmtId="176" fontId="29" fillId="31" borderId="88" xfId="0" applyNumberFormat="1" applyFont="1" applyFill="1" applyBorder="1" applyAlignment="1">
      <alignment horizontal="center" vertical="center"/>
    </xf>
    <xf numFmtId="176" fontId="29" fillId="31" borderId="89" xfId="0" applyNumberFormat="1" applyFont="1" applyFill="1" applyBorder="1" applyAlignment="1">
      <alignment horizontal="center" vertical="center"/>
    </xf>
    <xf numFmtId="176" fontId="29" fillId="31" borderId="92" xfId="0" applyNumberFormat="1" applyFont="1" applyFill="1" applyBorder="1" applyAlignment="1">
      <alignment horizontal="center" vertical="center"/>
    </xf>
    <xf numFmtId="0" fontId="29" fillId="31" borderId="54" xfId="0" applyFont="1" applyFill="1" applyBorder="1" applyAlignment="1">
      <alignment horizontal="center" vertical="center" wrapText="1"/>
    </xf>
    <xf numFmtId="0" fontId="29" fillId="31" borderId="77" xfId="0" applyFont="1" applyFill="1" applyBorder="1" applyAlignment="1">
      <alignment horizontal="center" vertical="center" wrapText="1"/>
    </xf>
    <xf numFmtId="176" fontId="29" fillId="0" borderId="18" xfId="0" applyNumberFormat="1" applyFont="1" applyBorder="1">
      <alignment vertical="center"/>
    </xf>
    <xf numFmtId="176" fontId="29" fillId="31" borderId="57" xfId="0" applyNumberFormat="1" applyFont="1" applyFill="1" applyBorder="1" applyAlignment="1">
      <alignment horizontal="center" vertical="center"/>
    </xf>
    <xf numFmtId="176" fontId="29" fillId="31" borderId="102" xfId="0" applyNumberFormat="1" applyFont="1" applyFill="1" applyBorder="1" applyAlignment="1">
      <alignment horizontal="center" vertical="center"/>
    </xf>
    <xf numFmtId="0" fontId="0" fillId="0" borderId="22" xfId="0" applyFont="1" applyBorder="1" applyAlignment="1" applyProtection="1">
      <alignment horizontal="right" vertical="center"/>
      <protection locked="0"/>
    </xf>
    <xf numFmtId="0" fontId="29" fillId="0" borderId="17" xfId="0" applyNumberFormat="1" applyFont="1" applyFill="1" applyBorder="1" applyAlignment="1" applyProtection="1">
      <alignment horizontal="right" vertical="center"/>
      <protection locked="0"/>
    </xf>
    <xf numFmtId="176" fontId="29" fillId="0" borderId="17" xfId="0" applyNumberFormat="1" applyFont="1" applyFill="1" applyBorder="1" applyAlignment="1" applyProtection="1">
      <alignment horizontal="center" vertical="center" shrinkToFit="1"/>
      <protection locked="0"/>
    </xf>
    <xf numFmtId="176" fontId="29" fillId="0" borderId="68" xfId="0" applyNumberFormat="1" applyFont="1" applyFill="1" applyBorder="1" applyAlignment="1" applyProtection="1">
      <alignment vertical="center"/>
      <protection locked="0"/>
    </xf>
    <xf numFmtId="176" fontId="29" fillId="0" borderId="33" xfId="0" applyNumberFormat="1" applyFont="1" applyFill="1" applyBorder="1" applyAlignment="1" applyProtection="1">
      <alignment vertical="center"/>
      <protection locked="0"/>
    </xf>
    <xf numFmtId="176" fontId="29" fillId="0" borderId="77" xfId="0" applyNumberFormat="1" applyFont="1" applyFill="1" applyBorder="1" applyAlignment="1" applyProtection="1">
      <alignment vertical="center"/>
      <protection locked="0"/>
    </xf>
    <xf numFmtId="176" fontId="29" fillId="0" borderId="17" xfId="0" applyNumberFormat="1" applyFont="1" applyFill="1" applyBorder="1" applyAlignment="1" applyProtection="1">
      <alignment vertical="center"/>
      <protection locked="0"/>
    </xf>
    <xf numFmtId="176" fontId="29" fillId="0" borderId="12" xfId="0" applyNumberFormat="1" applyFont="1" applyFill="1" applyBorder="1" applyAlignment="1" applyProtection="1">
      <alignment horizontal="center" vertical="center"/>
      <protection locked="0"/>
    </xf>
    <xf numFmtId="176" fontId="29" fillId="0" borderId="10" xfId="0" applyNumberFormat="1" applyFont="1" applyFill="1" applyBorder="1" applyAlignment="1" applyProtection="1">
      <alignment horizontal="center" vertical="center"/>
      <protection locked="0"/>
    </xf>
    <xf numFmtId="176" fontId="29" fillId="0" borderId="10" xfId="0" applyNumberFormat="1" applyFont="1" applyFill="1" applyBorder="1" applyAlignment="1" applyProtection="1">
      <alignment vertical="center"/>
      <protection locked="0"/>
    </xf>
    <xf numFmtId="176" fontId="29" fillId="0" borderId="10" xfId="0" applyNumberFormat="1" applyFont="1" applyFill="1" applyBorder="1" applyAlignment="1" applyProtection="1">
      <alignment horizontal="left" vertical="center"/>
      <protection locked="0"/>
    </xf>
    <xf numFmtId="176" fontId="29" fillId="0" borderId="77" xfId="0" applyNumberFormat="1" applyFont="1" applyFill="1" applyBorder="1" applyAlignment="1" applyProtection="1">
      <alignment horizontal="center" vertical="center"/>
      <protection locked="0"/>
    </xf>
    <xf numFmtId="0" fontId="29" fillId="0" borderId="12" xfId="0" applyNumberFormat="1" applyFont="1" applyFill="1" applyBorder="1" applyAlignment="1" applyProtection="1">
      <alignment horizontal="center" vertical="center"/>
      <protection locked="0"/>
    </xf>
    <xf numFmtId="0" fontId="29" fillId="0" borderId="77" xfId="0" applyNumberFormat="1" applyFont="1" applyFill="1" applyBorder="1" applyAlignment="1" applyProtection="1">
      <alignment horizontal="center" vertical="center"/>
      <protection locked="0"/>
    </xf>
    <xf numFmtId="176" fontId="29" fillId="0" borderId="17" xfId="0" applyNumberFormat="1" applyFont="1" applyFill="1" applyBorder="1" applyAlignment="1" applyProtection="1">
      <alignment horizontal="center" vertical="center"/>
      <protection locked="0"/>
    </xf>
    <xf numFmtId="176" fontId="29" fillId="0" borderId="17" xfId="0" applyNumberFormat="1" applyFont="1" applyFill="1" applyBorder="1" applyAlignment="1" applyProtection="1">
      <alignment vertical="center" shrinkToFit="1"/>
      <protection locked="0"/>
    </xf>
    <xf numFmtId="176" fontId="23" fillId="0" borderId="10" xfId="0" applyNumberFormat="1" applyFont="1" applyFill="1" applyBorder="1" applyProtection="1">
      <alignment vertical="center"/>
      <protection locked="0"/>
    </xf>
    <xf numFmtId="0" fontId="29" fillId="0" borderId="57" xfId="0" applyNumberFormat="1" applyFont="1" applyFill="1" applyBorder="1" applyAlignment="1" applyProtection="1">
      <alignment horizontal="right" vertical="center"/>
      <protection locked="0"/>
    </xf>
    <xf numFmtId="176" fontId="29" fillId="0" borderId="57" xfId="0" applyNumberFormat="1" applyFont="1" applyFill="1" applyBorder="1" applyAlignment="1" applyProtection="1">
      <alignment horizontal="center" vertical="center" shrinkToFit="1"/>
      <protection locked="0"/>
    </xf>
    <xf numFmtId="176" fontId="29" fillId="0" borderId="57" xfId="0" applyNumberFormat="1" applyFont="1" applyFill="1" applyBorder="1" applyAlignment="1" applyProtection="1">
      <alignment vertical="center"/>
      <protection locked="0"/>
    </xf>
    <xf numFmtId="176" fontId="29" fillId="0" borderId="57" xfId="0" applyNumberFormat="1" applyFont="1" applyFill="1" applyBorder="1" applyAlignment="1" applyProtection="1">
      <alignment horizontal="center" vertical="center"/>
      <protection locked="0"/>
    </xf>
    <xf numFmtId="176" fontId="29" fillId="0" borderId="57" xfId="0" applyNumberFormat="1" applyFont="1" applyFill="1" applyBorder="1" applyAlignment="1" applyProtection="1">
      <alignment horizontal="left" vertical="center"/>
      <protection locked="0"/>
    </xf>
    <xf numFmtId="0" fontId="29" fillId="0" borderId="57" xfId="0" applyNumberFormat="1" applyFont="1" applyFill="1" applyBorder="1" applyAlignment="1" applyProtection="1">
      <alignment horizontal="center" vertical="center"/>
      <protection locked="0"/>
    </xf>
    <xf numFmtId="176" fontId="29" fillId="0" borderId="57" xfId="0" applyNumberFormat="1" applyFont="1" applyFill="1" applyBorder="1" applyAlignment="1" applyProtection="1">
      <alignment vertical="center" shrinkToFit="1"/>
      <protection locked="0"/>
    </xf>
    <xf numFmtId="176" fontId="29" fillId="0" borderId="68" xfId="0" applyNumberFormat="1" applyFont="1" applyFill="1" applyBorder="1" applyProtection="1">
      <alignment vertical="center"/>
      <protection locked="0"/>
    </xf>
    <xf numFmtId="176" fontId="29" fillId="0" borderId="33" xfId="0" applyNumberFormat="1" applyFont="1" applyFill="1" applyBorder="1" applyProtection="1">
      <alignment vertical="center"/>
      <protection locked="0"/>
    </xf>
    <xf numFmtId="176" fontId="29" fillId="0" borderId="77" xfId="0" applyNumberFormat="1" applyFont="1" applyFill="1" applyBorder="1" applyProtection="1">
      <alignment vertical="center"/>
      <protection locked="0"/>
    </xf>
    <xf numFmtId="176" fontId="29" fillId="0" borderId="17" xfId="0" applyNumberFormat="1" applyFont="1" applyFill="1" applyBorder="1" applyProtection="1">
      <alignment vertical="center"/>
      <protection locked="0"/>
    </xf>
    <xf numFmtId="0" fontId="34" fillId="0" borderId="0" xfId="0" applyNumberFormat="1" applyFont="1" applyFill="1" applyAlignment="1" applyProtection="1">
      <alignment horizontal="right" vertical="center"/>
      <protection locked="0"/>
    </xf>
    <xf numFmtId="176" fontId="34" fillId="0" borderId="57" xfId="0" applyNumberFormat="1" applyFont="1" applyFill="1" applyBorder="1" applyProtection="1">
      <alignment vertical="center"/>
      <protection locked="0"/>
    </xf>
    <xf numFmtId="0" fontId="23" fillId="0" borderId="0" xfId="0" applyFont="1" applyFill="1" applyBorder="1" applyProtection="1">
      <alignment vertical="center"/>
      <protection locked="0"/>
    </xf>
    <xf numFmtId="0" fontId="23" fillId="0" borderId="0" xfId="0" applyFont="1" applyFill="1" applyProtection="1">
      <alignment vertical="center"/>
      <protection locked="0"/>
    </xf>
    <xf numFmtId="0" fontId="0" fillId="0" borderId="0" xfId="0" applyFont="1" applyFill="1">
      <alignment vertical="center"/>
    </xf>
    <xf numFmtId="0" fontId="0" fillId="0" borderId="22" xfId="0" applyFont="1" applyBorder="1" applyAlignment="1">
      <alignment horizontal="right" vertical="center"/>
    </xf>
    <xf numFmtId="176" fontId="29" fillId="0" borderId="14" xfId="0" applyNumberFormat="1" applyFont="1" applyBorder="1" applyAlignment="1">
      <alignment horizontal="center" vertical="center" shrinkToFit="1"/>
    </xf>
    <xf numFmtId="0" fontId="29" fillId="0" borderId="17" xfId="0" applyNumberFormat="1" applyFont="1" applyFill="1" applyBorder="1" applyAlignment="1">
      <alignment horizontal="right" vertical="center"/>
    </xf>
    <xf numFmtId="176" fontId="29" fillId="0" borderId="17" xfId="0" applyNumberFormat="1" applyFont="1" applyFill="1" applyBorder="1" applyAlignment="1">
      <alignment horizontal="center" vertical="center" shrinkToFit="1"/>
    </xf>
    <xf numFmtId="176" fontId="29" fillId="0" borderId="17" xfId="0" applyNumberFormat="1" applyFont="1" applyFill="1" applyBorder="1" applyAlignment="1">
      <alignment horizontal="right" vertical="center"/>
    </xf>
    <xf numFmtId="176" fontId="29" fillId="0" borderId="68" xfId="0" applyNumberFormat="1" applyFont="1" applyFill="1" applyBorder="1" applyAlignment="1">
      <alignment horizontal="right" vertical="center"/>
    </xf>
    <xf numFmtId="176" fontId="29" fillId="0" borderId="33" xfId="0" applyNumberFormat="1" applyFont="1" applyFill="1" applyBorder="1" applyAlignment="1">
      <alignment horizontal="right" vertical="center"/>
    </xf>
    <xf numFmtId="176" fontId="29" fillId="0" borderId="77" xfId="0" applyNumberFormat="1" applyFont="1" applyFill="1" applyBorder="1" applyAlignment="1">
      <alignment horizontal="right" vertical="center"/>
    </xf>
    <xf numFmtId="176" fontId="29" fillId="0" borderId="17" xfId="0" applyNumberFormat="1" applyFont="1" applyFill="1" applyBorder="1" applyAlignment="1">
      <alignment horizontal="right" vertical="center" shrinkToFit="1"/>
    </xf>
    <xf numFmtId="176" fontId="23" fillId="0" borderId="45" xfId="0" applyNumberFormat="1" applyFont="1" applyFill="1" applyBorder="1">
      <alignment vertical="center"/>
    </xf>
    <xf numFmtId="0" fontId="29" fillId="0" borderId="0" xfId="0" applyNumberFormat="1" applyFont="1" applyFill="1" applyBorder="1" applyAlignment="1">
      <alignment horizontal="right" vertical="center"/>
    </xf>
    <xf numFmtId="176" fontId="29" fillId="0" borderId="0" xfId="0" applyNumberFormat="1" applyFont="1" applyFill="1" applyBorder="1" applyAlignment="1">
      <alignment horizontal="center" vertical="center" shrinkToFit="1"/>
    </xf>
    <xf numFmtId="176" fontId="29" fillId="0" borderId="26" xfId="0" applyNumberFormat="1" applyFont="1" applyFill="1" applyBorder="1" applyAlignment="1">
      <alignment horizontal="right" vertical="center"/>
    </xf>
    <xf numFmtId="0" fontId="34" fillId="0" borderId="0" xfId="0" applyNumberFormat="1" applyFont="1" applyFill="1" applyAlignment="1">
      <alignment horizontal="right" vertical="center"/>
    </xf>
    <xf numFmtId="0" fontId="23" fillId="0" borderId="0" xfId="0" applyFont="1" applyBorder="1">
      <alignment vertical="center"/>
    </xf>
    <xf numFmtId="0" fontId="23" fillId="0" borderId="0" xfId="0" applyFont="1">
      <alignment vertical="center"/>
    </xf>
    <xf numFmtId="176" fontId="29" fillId="0" borderId="17" xfId="0" applyNumberFormat="1" applyFont="1" applyFill="1" applyBorder="1" applyAlignment="1" applyProtection="1">
      <alignment horizontal="right" vertical="center"/>
      <protection locked="0"/>
    </xf>
    <xf numFmtId="176" fontId="29" fillId="0" borderId="68" xfId="0" applyNumberFormat="1" applyFont="1" applyFill="1" applyBorder="1" applyAlignment="1" applyProtection="1">
      <alignment horizontal="right" vertical="center"/>
      <protection locked="0"/>
    </xf>
    <xf numFmtId="176" fontId="29" fillId="0" borderId="77" xfId="0" applyNumberFormat="1" applyFont="1" applyFill="1" applyBorder="1" applyAlignment="1" applyProtection="1">
      <alignment horizontal="right" vertical="center"/>
      <protection locked="0"/>
    </xf>
  </cellXfs>
  <cellStyles count="153">
    <cellStyle name="20% - アクセント 1" xfId="1" xr:uid="{00000000-0005-0000-0000-000000000000}"/>
    <cellStyle name="20% - アクセント 1 2" xfId="2" xr:uid="{00000000-0005-0000-0000-000001000000}"/>
    <cellStyle name="20% - アクセント 1 2 2" xfId="3" xr:uid="{00000000-0005-0000-0000-000002000000}"/>
    <cellStyle name="20% - アクセント 1 3" xfId="4" xr:uid="{00000000-0005-0000-0000-000003000000}"/>
    <cellStyle name="20% - アクセント 2" xfId="5" xr:uid="{00000000-0005-0000-0000-000004000000}"/>
    <cellStyle name="20% - アクセント 2 2" xfId="6" xr:uid="{00000000-0005-0000-0000-000005000000}"/>
    <cellStyle name="20% - アクセント 2 2 2" xfId="7" xr:uid="{00000000-0005-0000-0000-000006000000}"/>
    <cellStyle name="20% - アクセント 2 3" xfId="8" xr:uid="{00000000-0005-0000-0000-000007000000}"/>
    <cellStyle name="20% - アクセント 3" xfId="9" xr:uid="{00000000-0005-0000-0000-000008000000}"/>
    <cellStyle name="20% - アクセント 3 2" xfId="10" xr:uid="{00000000-0005-0000-0000-000009000000}"/>
    <cellStyle name="20% - アクセント 3 2 2" xfId="11" xr:uid="{00000000-0005-0000-0000-00000A000000}"/>
    <cellStyle name="20% - アクセント 3 3" xfId="12" xr:uid="{00000000-0005-0000-0000-00000B000000}"/>
    <cellStyle name="20% - アクセント 4" xfId="13" xr:uid="{00000000-0005-0000-0000-00000C000000}"/>
    <cellStyle name="20% - アクセント 4 2" xfId="14" xr:uid="{00000000-0005-0000-0000-00000D000000}"/>
    <cellStyle name="20% - アクセント 4 2 2" xfId="15" xr:uid="{00000000-0005-0000-0000-00000E000000}"/>
    <cellStyle name="20% - アクセント 4 3" xfId="16" xr:uid="{00000000-0005-0000-0000-00000F000000}"/>
    <cellStyle name="20% - アクセント 5" xfId="17" xr:uid="{00000000-0005-0000-0000-000010000000}"/>
    <cellStyle name="20% - アクセント 5 2" xfId="18" xr:uid="{00000000-0005-0000-0000-000011000000}"/>
    <cellStyle name="20% - アクセント 5 2 2" xfId="19" xr:uid="{00000000-0005-0000-0000-000012000000}"/>
    <cellStyle name="20% - アクセント 5 3" xfId="20" xr:uid="{00000000-0005-0000-0000-000013000000}"/>
    <cellStyle name="20% - アクセント 6" xfId="21" xr:uid="{00000000-0005-0000-0000-000014000000}"/>
    <cellStyle name="20% - アクセント 6 2" xfId="22" xr:uid="{00000000-0005-0000-0000-000015000000}"/>
    <cellStyle name="20% - アクセント 6 2 2" xfId="23" xr:uid="{00000000-0005-0000-0000-000016000000}"/>
    <cellStyle name="20% - アクセント 6 3" xfId="24" xr:uid="{00000000-0005-0000-0000-000017000000}"/>
    <cellStyle name="40% - アクセント 1" xfId="25" xr:uid="{00000000-0005-0000-0000-000018000000}"/>
    <cellStyle name="40% - アクセント 1 2" xfId="26" xr:uid="{00000000-0005-0000-0000-000019000000}"/>
    <cellStyle name="40% - アクセント 1 2 2" xfId="27" xr:uid="{00000000-0005-0000-0000-00001A000000}"/>
    <cellStyle name="40% - アクセント 1 3" xfId="28" xr:uid="{00000000-0005-0000-0000-00001B000000}"/>
    <cellStyle name="40% - アクセント 2" xfId="29" xr:uid="{00000000-0005-0000-0000-00001C000000}"/>
    <cellStyle name="40% - アクセント 2 2" xfId="30" xr:uid="{00000000-0005-0000-0000-00001D000000}"/>
    <cellStyle name="40% - アクセント 2 2 2" xfId="31" xr:uid="{00000000-0005-0000-0000-00001E000000}"/>
    <cellStyle name="40% - アクセント 2 3" xfId="32" xr:uid="{00000000-0005-0000-0000-00001F000000}"/>
    <cellStyle name="40% - アクセント 3" xfId="33" xr:uid="{00000000-0005-0000-0000-000020000000}"/>
    <cellStyle name="40% - アクセント 3 2" xfId="34" xr:uid="{00000000-0005-0000-0000-000021000000}"/>
    <cellStyle name="40% - アクセント 3 2 2" xfId="35" xr:uid="{00000000-0005-0000-0000-000022000000}"/>
    <cellStyle name="40% - アクセント 3 3" xfId="36" xr:uid="{00000000-0005-0000-0000-000023000000}"/>
    <cellStyle name="40% - アクセント 4" xfId="37" xr:uid="{00000000-0005-0000-0000-000024000000}"/>
    <cellStyle name="40% - アクセント 4 2" xfId="38" xr:uid="{00000000-0005-0000-0000-000025000000}"/>
    <cellStyle name="40% - アクセント 4 2 2" xfId="39" xr:uid="{00000000-0005-0000-0000-000026000000}"/>
    <cellStyle name="40% - アクセント 4 3" xfId="40" xr:uid="{00000000-0005-0000-0000-000027000000}"/>
    <cellStyle name="40% - アクセント 5" xfId="41" xr:uid="{00000000-0005-0000-0000-000028000000}"/>
    <cellStyle name="40% - アクセント 5 2" xfId="42" xr:uid="{00000000-0005-0000-0000-000029000000}"/>
    <cellStyle name="40% - アクセント 5 2 2" xfId="43" xr:uid="{00000000-0005-0000-0000-00002A000000}"/>
    <cellStyle name="40% - アクセント 5 3" xfId="44" xr:uid="{00000000-0005-0000-0000-00002B000000}"/>
    <cellStyle name="40% - アクセント 6" xfId="45" xr:uid="{00000000-0005-0000-0000-00002C000000}"/>
    <cellStyle name="40% - アクセント 6 2" xfId="46" xr:uid="{00000000-0005-0000-0000-00002D000000}"/>
    <cellStyle name="40% - アクセント 6 2 2" xfId="47" xr:uid="{00000000-0005-0000-0000-00002E000000}"/>
    <cellStyle name="40% - アクセント 6 3" xfId="48" xr:uid="{00000000-0005-0000-0000-00002F000000}"/>
    <cellStyle name="60% - アクセント 1" xfId="49" xr:uid="{00000000-0005-0000-0000-000030000000}"/>
    <cellStyle name="60% - アクセント 1 2" xfId="50" xr:uid="{00000000-0005-0000-0000-000031000000}"/>
    <cellStyle name="60% - アクセント 1 2 2" xfId="51" xr:uid="{00000000-0005-0000-0000-000032000000}"/>
    <cellStyle name="60% - アクセント 1 3" xfId="52" xr:uid="{00000000-0005-0000-0000-000033000000}"/>
    <cellStyle name="60% - アクセント 2" xfId="53" xr:uid="{00000000-0005-0000-0000-000034000000}"/>
    <cellStyle name="60% - アクセント 2 2" xfId="54" xr:uid="{00000000-0005-0000-0000-000035000000}"/>
    <cellStyle name="60% - アクセント 2 2 2" xfId="55" xr:uid="{00000000-0005-0000-0000-000036000000}"/>
    <cellStyle name="60% - アクセント 2 3" xfId="56" xr:uid="{00000000-0005-0000-0000-000037000000}"/>
    <cellStyle name="60% - アクセント 3" xfId="57" xr:uid="{00000000-0005-0000-0000-000038000000}"/>
    <cellStyle name="60% - アクセント 3 2" xfId="58" xr:uid="{00000000-0005-0000-0000-000039000000}"/>
    <cellStyle name="60% - アクセント 3 2 2" xfId="59" xr:uid="{00000000-0005-0000-0000-00003A000000}"/>
    <cellStyle name="60% - アクセント 3 3" xfId="60" xr:uid="{00000000-0005-0000-0000-00003B000000}"/>
    <cellStyle name="60% - アクセント 4" xfId="61" xr:uid="{00000000-0005-0000-0000-00003C000000}"/>
    <cellStyle name="60% - アクセント 4 2" xfId="62" xr:uid="{00000000-0005-0000-0000-00003D000000}"/>
    <cellStyle name="60% - アクセント 4 2 2" xfId="63" xr:uid="{00000000-0005-0000-0000-00003E000000}"/>
    <cellStyle name="60% - アクセント 4 3" xfId="64" xr:uid="{00000000-0005-0000-0000-00003F000000}"/>
    <cellStyle name="60% - アクセント 5" xfId="65" xr:uid="{00000000-0005-0000-0000-000040000000}"/>
    <cellStyle name="60% - アクセント 5 2" xfId="66" xr:uid="{00000000-0005-0000-0000-000041000000}"/>
    <cellStyle name="60% - アクセント 5 2 2" xfId="67" xr:uid="{00000000-0005-0000-0000-000042000000}"/>
    <cellStyle name="60% - アクセント 5 3" xfId="68" xr:uid="{00000000-0005-0000-0000-000043000000}"/>
    <cellStyle name="60% - アクセント 6" xfId="69" xr:uid="{00000000-0005-0000-0000-000044000000}"/>
    <cellStyle name="60% - アクセント 6 2" xfId="70" xr:uid="{00000000-0005-0000-0000-000045000000}"/>
    <cellStyle name="60% - アクセント 6 2 2" xfId="71" xr:uid="{00000000-0005-0000-0000-000046000000}"/>
    <cellStyle name="60% - アクセント 6 3" xfId="72" xr:uid="{00000000-0005-0000-0000-000047000000}"/>
    <cellStyle name="アクセント 1" xfId="77" xr:uid="{00000000-0005-0000-0000-00004C000000}"/>
    <cellStyle name="アクセント 1 2" xfId="78" xr:uid="{00000000-0005-0000-0000-00004D000000}"/>
    <cellStyle name="アクセント 1 2 2" xfId="79" xr:uid="{00000000-0005-0000-0000-00004E000000}"/>
    <cellStyle name="アクセント 1 3" xfId="80" xr:uid="{00000000-0005-0000-0000-00004F000000}"/>
    <cellStyle name="アクセント 2" xfId="81" xr:uid="{00000000-0005-0000-0000-000050000000}"/>
    <cellStyle name="アクセント 2 2" xfId="82" xr:uid="{00000000-0005-0000-0000-000051000000}"/>
    <cellStyle name="アクセント 2 2 2" xfId="83" xr:uid="{00000000-0005-0000-0000-000052000000}"/>
    <cellStyle name="アクセント 2 3" xfId="84" xr:uid="{00000000-0005-0000-0000-000053000000}"/>
    <cellStyle name="アクセント 3" xfId="85" xr:uid="{00000000-0005-0000-0000-000054000000}"/>
    <cellStyle name="アクセント 3 2" xfId="86" xr:uid="{00000000-0005-0000-0000-000055000000}"/>
    <cellStyle name="アクセント 3 2 2" xfId="87" xr:uid="{00000000-0005-0000-0000-000056000000}"/>
    <cellStyle name="アクセント 3 3" xfId="88" xr:uid="{00000000-0005-0000-0000-000057000000}"/>
    <cellStyle name="アクセント 4" xfId="89" xr:uid="{00000000-0005-0000-0000-000058000000}"/>
    <cellStyle name="アクセント 4 2" xfId="90" xr:uid="{00000000-0005-0000-0000-000059000000}"/>
    <cellStyle name="アクセント 4 2 2" xfId="91" xr:uid="{00000000-0005-0000-0000-00005A000000}"/>
    <cellStyle name="アクセント 4 3" xfId="92" xr:uid="{00000000-0005-0000-0000-00005B000000}"/>
    <cellStyle name="アクセント 5" xfId="93" xr:uid="{00000000-0005-0000-0000-00005C000000}"/>
    <cellStyle name="アクセント 5 2" xfId="94" xr:uid="{00000000-0005-0000-0000-00005D000000}"/>
    <cellStyle name="アクセント 5 2 2" xfId="95" xr:uid="{00000000-0005-0000-0000-00005E000000}"/>
    <cellStyle name="アクセント 5 3" xfId="96" xr:uid="{00000000-0005-0000-0000-00005F000000}"/>
    <cellStyle name="アクセント 6" xfId="97" xr:uid="{00000000-0005-0000-0000-000060000000}"/>
    <cellStyle name="アクセント 6 2" xfId="98" xr:uid="{00000000-0005-0000-0000-000061000000}"/>
    <cellStyle name="アクセント 6 2 2" xfId="99" xr:uid="{00000000-0005-0000-0000-000062000000}"/>
    <cellStyle name="アクセント 6 3" xfId="100" xr:uid="{00000000-0005-0000-0000-000063000000}"/>
    <cellStyle name="タイトル" xfId="101" xr:uid="{00000000-0005-0000-0000-000064000000}"/>
    <cellStyle name="タイトル 2" xfId="102" xr:uid="{00000000-0005-0000-0000-000065000000}"/>
    <cellStyle name="チェック セル" xfId="103" xr:uid="{00000000-0005-0000-0000-000066000000}"/>
    <cellStyle name="チェック セル 2" xfId="104" xr:uid="{00000000-0005-0000-0000-000067000000}"/>
    <cellStyle name="チェック セル 2 2" xfId="105" xr:uid="{00000000-0005-0000-0000-000068000000}"/>
    <cellStyle name="チェック セル 3" xfId="106" xr:uid="{00000000-0005-0000-0000-000069000000}"/>
    <cellStyle name="どちらでもない" xfId="73" xr:uid="{00000000-0005-0000-0000-000048000000}"/>
    <cellStyle name="どちらでもない 2" xfId="74" xr:uid="{00000000-0005-0000-0000-000049000000}"/>
    <cellStyle name="どちらでもない 2 2" xfId="75" xr:uid="{00000000-0005-0000-0000-00004A000000}"/>
    <cellStyle name="どちらでもない 3" xfId="76" xr:uid="{00000000-0005-0000-0000-00004B000000}"/>
    <cellStyle name="ハイパーリンク" xfId="151" builtinId="8"/>
    <cellStyle name="ハイパーリンク 2" xfId="107" xr:uid="{00000000-0005-0000-0000-00006A000000}"/>
    <cellStyle name="ハイパーリンク 2 2" xfId="108" xr:uid="{00000000-0005-0000-0000-00006B000000}"/>
    <cellStyle name="ハイパーリンク 3" xfId="109" xr:uid="{00000000-0005-0000-0000-00006C000000}"/>
    <cellStyle name="メモ" xfId="110" xr:uid="{00000000-0005-0000-0000-00006D000000}"/>
    <cellStyle name="メモ 2" xfId="111" xr:uid="{00000000-0005-0000-0000-00006E000000}"/>
    <cellStyle name="メモ 2 2" xfId="112" xr:uid="{00000000-0005-0000-0000-00006F000000}"/>
    <cellStyle name="メモ 3" xfId="113" xr:uid="{00000000-0005-0000-0000-000070000000}"/>
    <cellStyle name="リンク セル" xfId="114" xr:uid="{00000000-0005-0000-0000-000071000000}"/>
    <cellStyle name="リンク セル 2" xfId="115" xr:uid="{00000000-0005-0000-0000-000072000000}"/>
    <cellStyle name="悪い" xfId="124" xr:uid="{00000000-0005-0000-0000-00007B000000}"/>
    <cellStyle name="悪い 2" xfId="125" xr:uid="{00000000-0005-0000-0000-00007C000000}"/>
    <cellStyle name="悪い 2 2" xfId="126" xr:uid="{00000000-0005-0000-0000-00007D000000}"/>
    <cellStyle name="悪い 3" xfId="127" xr:uid="{00000000-0005-0000-0000-00007E000000}"/>
    <cellStyle name="計算" xfId="141" xr:uid="{00000000-0005-0000-0000-00008D000000}"/>
    <cellStyle name="計算 2" xfId="142" xr:uid="{00000000-0005-0000-0000-00008E000000}"/>
    <cellStyle name="計算 2 2" xfId="143" xr:uid="{00000000-0005-0000-0000-00008F000000}"/>
    <cellStyle name="計算 3" xfId="144" xr:uid="{00000000-0005-0000-0000-000090000000}"/>
    <cellStyle name="警告文" xfId="147" xr:uid="{00000000-0005-0000-0000-000093000000}"/>
    <cellStyle name="警告文 2" xfId="148" xr:uid="{00000000-0005-0000-0000-000094000000}"/>
    <cellStyle name="桁区切り" xfId="152" builtinId="6"/>
    <cellStyle name="見出し 1" xfId="133" xr:uid="{00000000-0005-0000-0000-000085000000}"/>
    <cellStyle name="見出し 1 2" xfId="134" xr:uid="{00000000-0005-0000-0000-000086000000}"/>
    <cellStyle name="見出し 2" xfId="135" xr:uid="{00000000-0005-0000-0000-000087000000}"/>
    <cellStyle name="見出し 2 2" xfId="136" xr:uid="{00000000-0005-0000-0000-000088000000}"/>
    <cellStyle name="見出し 3" xfId="137" xr:uid="{00000000-0005-0000-0000-000089000000}"/>
    <cellStyle name="見出し 3 2" xfId="138" xr:uid="{00000000-0005-0000-0000-00008A000000}"/>
    <cellStyle name="見出し 4" xfId="139" xr:uid="{00000000-0005-0000-0000-00008B000000}"/>
    <cellStyle name="見出し 4 2" xfId="140" xr:uid="{00000000-0005-0000-0000-00008C000000}"/>
    <cellStyle name="集計" xfId="149" xr:uid="{00000000-0005-0000-0000-000095000000}"/>
    <cellStyle name="集計 2" xfId="150" xr:uid="{00000000-0005-0000-0000-000096000000}"/>
    <cellStyle name="出力" xfId="120" xr:uid="{00000000-0005-0000-0000-000077000000}"/>
    <cellStyle name="出力 2" xfId="121" xr:uid="{00000000-0005-0000-0000-000078000000}"/>
    <cellStyle name="出力 2 2" xfId="122" xr:uid="{00000000-0005-0000-0000-000079000000}"/>
    <cellStyle name="出力 3" xfId="123" xr:uid="{00000000-0005-0000-0000-00007A000000}"/>
    <cellStyle name="説明文" xfId="145" xr:uid="{00000000-0005-0000-0000-000091000000}"/>
    <cellStyle name="説明文 2" xfId="146" xr:uid="{00000000-0005-0000-0000-000092000000}"/>
    <cellStyle name="入力" xfId="116" xr:uid="{00000000-0005-0000-0000-000073000000}"/>
    <cellStyle name="入力 2" xfId="117" xr:uid="{00000000-0005-0000-0000-000074000000}"/>
    <cellStyle name="入力 2 2" xfId="118" xr:uid="{00000000-0005-0000-0000-000075000000}"/>
    <cellStyle name="入力 3" xfId="119" xr:uid="{00000000-0005-0000-0000-000076000000}"/>
    <cellStyle name="標準" xfId="0" builtinId="0"/>
    <cellStyle name="標準 2" xfId="128" xr:uid="{00000000-0005-0000-0000-000080000000}"/>
    <cellStyle name="良い" xfId="129" xr:uid="{00000000-0005-0000-0000-000081000000}"/>
    <cellStyle name="良い 2" xfId="130" xr:uid="{00000000-0005-0000-0000-000082000000}"/>
    <cellStyle name="良い 2 2" xfId="131" xr:uid="{00000000-0005-0000-0000-000083000000}"/>
    <cellStyle name="良い 3" xfId="132" xr:uid="{00000000-0005-0000-0000-000084000000}"/>
  </cellStyles>
  <dxfs count="12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727075</xdr:colOff>
      <xdr:row>87</xdr:row>
      <xdr:rowOff>22225</xdr:rowOff>
    </xdr:from>
    <xdr:to>
      <xdr:col>21</xdr:col>
      <xdr:colOff>133350</xdr:colOff>
      <xdr:row>96</xdr:row>
      <xdr:rowOff>242570</xdr:rowOff>
    </xdr:to>
    <xdr:sp macro="" textlink="">
      <xdr:nvSpPr>
        <xdr:cNvPr id="62560" name="AutoShape 6">
          <a:extLst>
            <a:ext uri="{FF2B5EF4-FFF2-40B4-BE49-F238E27FC236}">
              <a16:creationId xmlns:a16="http://schemas.microsoft.com/office/drawing/2014/main" id="{00000000-0008-0000-0300-000060F40000}"/>
            </a:ext>
          </a:extLst>
        </xdr:cNvPr>
        <xdr:cNvSpPr>
          <a:spLocks noChangeArrowheads="1"/>
        </xdr:cNvSpPr>
      </xdr:nvSpPr>
      <xdr:spPr>
        <a:xfrm>
          <a:off x="1023620" y="29862145"/>
          <a:ext cx="8096885" cy="2620645"/>
        </a:xfrm>
        <a:prstGeom prst="foldedCorner">
          <a:avLst>
            <a:gd name="adj" fmla="val 12501"/>
          </a:avLst>
        </a:prstGeom>
        <a:solidFill>
          <a:srgbClr val="FFFFFF"/>
        </a:solidFill>
        <a:ln w="9525">
          <a:solidFill>
            <a:sysClr val="windowText" lastClr="000000"/>
          </a:solidFill>
        </a:ln>
      </xdr:spPr>
      <xdr:txBody>
        <a:bodyPr vertOverflow="clip" horzOverflow="overflow" wrap="square" lIns="36576" tIns="18288" rIns="0" bIns="0" anchor="t" upright="1"/>
        <a:lstStyle/>
        <a:p>
          <a:pPr algn="l"/>
          <a:endParaRPr/>
        </a:p>
        <a:p>
          <a:pPr algn="l">
            <a:lnSpc>
              <a:spcPts val="2400"/>
            </a:lnSpc>
          </a:pPr>
          <a:r>
            <a:rPr lang="ja-JP" altLang="en-US" sz="2000" b="1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Ｐゴシック"/>
              <a:ea typeface="ＭＳ Ｐゴシック"/>
            </a:rPr>
            <a:t>　　～調査内容は以下のとおり～</a:t>
          </a:r>
        </a:p>
        <a:p>
          <a:pPr algn="l"/>
          <a:endParaRPr/>
        </a:p>
        <a:p>
          <a:pPr algn="l">
            <a:lnSpc>
              <a:spcPts val="1875"/>
            </a:lnSpc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明朝"/>
              <a:ea typeface="ＭＳ 明朝"/>
            </a:rPr>
            <a:t>　　　１．職員構成　　　　令和７年４月１日現在</a:t>
          </a:r>
        </a:p>
        <a:p>
          <a:pPr algn="l">
            <a:lnSpc>
              <a:spcPts val="1875"/>
            </a:lnSpc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明朝"/>
              <a:ea typeface="ＭＳ 明朝"/>
            </a:rPr>
            <a:t>　　　２．創立年月日</a:t>
          </a:r>
        </a:p>
        <a:p>
          <a:pPr algn="l">
            <a:lnSpc>
              <a:spcPts val="1875"/>
            </a:lnSpc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明朝"/>
              <a:ea typeface="ＭＳ 明朝"/>
            </a:rPr>
            <a:t>　　　３．建築年月日</a:t>
          </a:r>
        </a:p>
        <a:p>
          <a:pPr algn="l">
            <a:lnSpc>
              <a:spcPts val="1875"/>
            </a:lnSpc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明朝"/>
              <a:ea typeface="ＭＳ 明朝"/>
            </a:rPr>
            <a:t>　　　４．面積　　　　　　施設延床面積（図書館・公民館図書室の専用面積）</a:t>
          </a:r>
        </a:p>
        <a:p>
          <a:pPr algn="l">
            <a:lnSpc>
              <a:spcPts val="1875"/>
            </a:lnSpc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明朝"/>
              <a:ea typeface="ＭＳ 明朝"/>
            </a:rPr>
            <a:t>　　　５．移動図書館の有無</a:t>
          </a:r>
        </a:p>
        <a:p>
          <a:pPr algn="l">
            <a:lnSpc>
              <a:spcPts val="1875"/>
            </a:lnSpc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明朝"/>
              <a:ea typeface="ＭＳ 明朝"/>
            </a:rPr>
            <a:t>　　　６．図書館システム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702945</xdr:colOff>
      <xdr:row>87</xdr:row>
      <xdr:rowOff>109855</xdr:rowOff>
    </xdr:from>
    <xdr:to>
      <xdr:col>8</xdr:col>
      <xdr:colOff>693420</xdr:colOff>
      <xdr:row>97</xdr:row>
      <xdr:rowOff>52070</xdr:rowOff>
    </xdr:to>
    <xdr:sp macro="" textlink="">
      <xdr:nvSpPr>
        <xdr:cNvPr id="59844" name="AutoShape 7">
          <a:extLst>
            <a:ext uri="{FF2B5EF4-FFF2-40B4-BE49-F238E27FC236}">
              <a16:creationId xmlns:a16="http://schemas.microsoft.com/office/drawing/2014/main" id="{00000000-0008-0000-0400-0000C4E90000}"/>
            </a:ext>
          </a:extLst>
        </xdr:cNvPr>
        <xdr:cNvSpPr>
          <a:spLocks noChangeArrowheads="1"/>
        </xdr:cNvSpPr>
      </xdr:nvSpPr>
      <xdr:spPr>
        <a:xfrm>
          <a:off x="999490" y="29873575"/>
          <a:ext cx="9138285" cy="2609215"/>
        </a:xfrm>
        <a:prstGeom prst="foldedCorner">
          <a:avLst>
            <a:gd name="adj" fmla="val 12500"/>
          </a:avLst>
        </a:prstGeom>
        <a:solidFill>
          <a:srgbClr val="FFFFFF"/>
        </a:solidFill>
        <a:ln w="9525">
          <a:solidFill>
            <a:sysClr val="windowText" lastClr="000000"/>
          </a:solidFill>
        </a:ln>
      </xdr:spPr>
      <xdr:txBody>
        <a:bodyPr vertOverflow="clip" horzOverflow="overflow" wrap="square" lIns="27432" tIns="18288" rIns="0" bIns="0" anchor="t" upright="1"/>
        <a:lstStyle/>
        <a:p>
          <a:pPr algn="l"/>
          <a:endParaRPr/>
        </a:p>
        <a:p>
          <a:pPr algn="l">
            <a:lnSpc>
              <a:spcPts val="2400"/>
            </a:lnSpc>
          </a:pPr>
          <a:r>
            <a:rPr lang="ja-JP" altLang="en-US" sz="20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明朝"/>
              <a:ea typeface="ＭＳ 明朝"/>
            </a:rPr>
            <a:t>　　</a:t>
          </a:r>
          <a:r>
            <a:rPr lang="ja-JP" altLang="en-US" sz="2000" b="1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Ｐゴシック"/>
              <a:ea typeface="ＭＳ Ｐゴシック"/>
            </a:rPr>
            <a:t>～調査内容は以下のとおり～</a:t>
          </a:r>
        </a:p>
        <a:p>
          <a:pPr algn="l">
            <a:lnSpc>
              <a:spcPts val="1875"/>
            </a:lnSpc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明朝"/>
              <a:ea typeface="ＭＳ 明朝"/>
            </a:rPr>
            <a:t>　　</a:t>
          </a:r>
        </a:p>
        <a:p>
          <a:pPr algn="l">
            <a:lnSpc>
              <a:spcPts val="1875"/>
            </a:lnSpc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明朝"/>
              <a:ea typeface="ＭＳ 明朝"/>
            </a:rPr>
            <a:t>　　１．蔵書冊数　　　　　令和７年３月３１日現在の図書総冊数（電子書籍を含まない）</a:t>
          </a:r>
        </a:p>
        <a:p>
          <a:pPr algn="l">
            <a:lnSpc>
              <a:spcPts val="1875"/>
            </a:lnSpc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明朝"/>
              <a:ea typeface="ＭＳ 明朝"/>
            </a:rPr>
            <a:t>　　　　　　　　　　　　　児童書、郷土資料は内数</a:t>
          </a:r>
        </a:p>
        <a:p>
          <a:pPr algn="l">
            <a:lnSpc>
              <a:spcPts val="1875"/>
            </a:lnSpc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明朝"/>
              <a:ea typeface="ＭＳ 明朝"/>
            </a:rPr>
            <a:t>　　２．視聴覚資料点数　　令和７年３月３１日現在総数</a:t>
          </a:r>
        </a:p>
        <a:p>
          <a:pPr algn="l">
            <a:lnSpc>
              <a:spcPts val="1875"/>
            </a:lnSpc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明朝"/>
              <a:ea typeface="ＭＳ 明朝"/>
            </a:rPr>
            <a:t>　　３．資料費予算額　 　 令和７年度の当初予算額</a:t>
          </a:r>
        </a:p>
        <a:p>
          <a:pPr algn="l">
            <a:lnSpc>
              <a:spcPts val="1875"/>
            </a:lnSpc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明朝"/>
              <a:ea typeface="ＭＳ 明朝"/>
            </a:rPr>
            <a:t>　　　　　　　　　　　　　図書（電子書籍購入費を含む）及び図書以外の資料の予算額を記載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878205</xdr:colOff>
      <xdr:row>85</xdr:row>
      <xdr:rowOff>15875</xdr:rowOff>
    </xdr:from>
    <xdr:to>
      <xdr:col>12</xdr:col>
      <xdr:colOff>141605</xdr:colOff>
      <xdr:row>101</xdr:row>
      <xdr:rowOff>55245</xdr:rowOff>
    </xdr:to>
    <xdr:sp macro="" textlink="">
      <xdr:nvSpPr>
        <xdr:cNvPr id="60868" name="AutoShape 8">
          <a:extLst>
            <a:ext uri="{FF2B5EF4-FFF2-40B4-BE49-F238E27FC236}">
              <a16:creationId xmlns:a16="http://schemas.microsoft.com/office/drawing/2014/main" id="{00000000-0008-0000-0500-0000C4ED0000}"/>
            </a:ext>
          </a:extLst>
        </xdr:cNvPr>
        <xdr:cNvSpPr>
          <a:spLocks noChangeArrowheads="1"/>
        </xdr:cNvSpPr>
      </xdr:nvSpPr>
      <xdr:spPr>
        <a:xfrm>
          <a:off x="1174750" y="29333825"/>
          <a:ext cx="8120380" cy="4260850"/>
        </a:xfrm>
        <a:prstGeom prst="foldedCorner">
          <a:avLst>
            <a:gd name="adj" fmla="val 6124"/>
          </a:avLst>
        </a:prstGeom>
        <a:solidFill>
          <a:srgbClr val="FFFFFF"/>
        </a:solidFill>
        <a:ln w="9525">
          <a:solidFill>
            <a:sysClr val="windowText" lastClr="000000"/>
          </a:solidFill>
        </a:ln>
      </xdr:spPr>
      <xdr:txBody>
        <a:bodyPr vertOverflow="clip" horzOverflow="clip" wrap="square" lIns="0" tIns="0" rIns="0" bIns="0" anchor="t" upright="1"/>
        <a:lstStyle/>
        <a:p>
          <a:pPr algn="l"/>
          <a:endParaRPr/>
        </a:p>
        <a:p>
          <a:pPr algn="l">
            <a:lnSpc>
              <a:spcPts val="1800"/>
            </a:lnSpc>
            <a:spcBef>
              <a:spcPts val="0"/>
            </a:spcBef>
            <a:spcAft>
              <a:spcPts val="0"/>
            </a:spcAft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明朝"/>
              <a:ea typeface="ＭＳ 明朝"/>
            </a:rPr>
            <a:t>  </a:t>
          </a:r>
          <a:r>
            <a:rPr lang="ja-JP" altLang="en-US" sz="2000" b="1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Ｐゴシック"/>
              <a:ea typeface="ＭＳ Ｐゴシック"/>
            </a:rPr>
            <a:t>～調査内容は以下のとおり～</a:t>
          </a:r>
          <a:endParaRPr lang="ja-JP" altLang="en-US" sz="600" b="0" i="0" u="none" strike="noStrike" baseline="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ＭＳ 明朝"/>
            <a:ea typeface="ＭＳ 明朝"/>
          </a:endParaRPr>
        </a:p>
        <a:p>
          <a:pPr algn="l">
            <a:lnSpc>
              <a:spcPts val="1800"/>
            </a:lnSpc>
            <a:spcBef>
              <a:spcPts val="0"/>
            </a:spcBef>
            <a:spcAft>
              <a:spcPts val="0"/>
            </a:spcAft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明朝"/>
              <a:ea typeface="ＭＳ 明朝"/>
            </a:rPr>
            <a:t>　</a:t>
          </a: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明朝"/>
              <a:ea typeface="ＭＳ 明朝"/>
            </a:rPr>
            <a:t>　</a:t>
          </a:r>
        </a:p>
        <a:p>
          <a:pPr algn="l">
            <a:lnSpc>
              <a:spcPts val="1800"/>
            </a:lnSpc>
            <a:spcBef>
              <a:spcPts val="0"/>
            </a:spcBef>
            <a:spcAft>
              <a:spcPts val="0"/>
            </a:spcAft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明朝"/>
              <a:ea typeface="ＭＳ 明朝"/>
            </a:rPr>
            <a:t>　１．個人貸出冊数</a:t>
          </a:r>
        </a:p>
        <a:p>
          <a:pPr algn="l">
            <a:lnSpc>
              <a:spcPts val="1800"/>
            </a:lnSpc>
            <a:spcBef>
              <a:spcPts val="0"/>
            </a:spcBef>
            <a:spcAft>
              <a:spcPts val="0"/>
            </a:spcAft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明朝"/>
              <a:ea typeface="ＭＳ 明朝"/>
            </a:rPr>
            <a:t>        　雑誌、視聴覚資料、相互貸借資料を含む個人貸出（令和６年度実績）</a:t>
          </a:r>
        </a:p>
        <a:p>
          <a:pPr algn="l">
            <a:lnSpc>
              <a:spcPts val="1800"/>
            </a:lnSpc>
            <a:spcBef>
              <a:spcPts val="0"/>
            </a:spcBef>
            <a:spcAft>
              <a:spcPts val="0"/>
            </a:spcAft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明朝"/>
              <a:ea typeface="ＭＳ 明朝"/>
            </a:rPr>
            <a:t>　　　　　児童書は内数</a:t>
          </a:r>
        </a:p>
        <a:p>
          <a:pPr algn="l">
            <a:lnSpc>
              <a:spcPts val="1800"/>
            </a:lnSpc>
            <a:spcBef>
              <a:spcPts val="0"/>
            </a:spcBef>
            <a:spcAft>
              <a:spcPts val="0"/>
            </a:spcAft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明朝"/>
              <a:ea typeface="ＭＳ 明朝"/>
            </a:rPr>
            <a:t>　２．団体貸出冊数</a:t>
          </a:r>
        </a:p>
        <a:p>
          <a:pPr algn="l">
            <a:lnSpc>
              <a:spcPts val="1800"/>
            </a:lnSpc>
            <a:spcBef>
              <a:spcPts val="0"/>
            </a:spcBef>
            <a:spcAft>
              <a:spcPts val="0"/>
            </a:spcAft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明朝"/>
              <a:ea typeface="ＭＳ 明朝"/>
            </a:rPr>
            <a:t>    　　　幼稚園、小中学校、高等学校への団体貸出（令和６年度実績）</a:t>
          </a:r>
        </a:p>
        <a:p>
          <a:pPr algn="l">
            <a:lnSpc>
              <a:spcPts val="1800"/>
            </a:lnSpc>
            <a:spcBef>
              <a:spcPts val="0"/>
            </a:spcBef>
            <a:spcAft>
              <a:spcPts val="0"/>
            </a:spcAft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明朝"/>
              <a:ea typeface="ＭＳ 明朝"/>
            </a:rPr>
            <a:t>　　　　　上記以外の団体貸出（令和６年度実績）</a:t>
          </a:r>
        </a:p>
        <a:p>
          <a:pPr algn="l">
            <a:lnSpc>
              <a:spcPts val="1800"/>
            </a:lnSpc>
            <a:spcBef>
              <a:spcPts val="0"/>
            </a:spcBef>
            <a:spcAft>
              <a:spcPts val="0"/>
            </a:spcAft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明朝"/>
              <a:ea typeface="ＭＳ 明朝"/>
            </a:rPr>
            <a:t>　３．登録者数</a:t>
          </a:r>
        </a:p>
        <a:p>
          <a:pPr algn="l">
            <a:lnSpc>
              <a:spcPts val="1800"/>
            </a:lnSpc>
            <a:spcBef>
              <a:spcPts val="0"/>
            </a:spcBef>
            <a:spcAft>
              <a:spcPts val="0"/>
            </a:spcAft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明朝"/>
              <a:ea typeface="ＭＳ 明朝"/>
            </a:rPr>
            <a:t>　　　　　個人登録者数（令和７年３月３１日現在）</a:t>
          </a:r>
        </a:p>
        <a:p>
          <a:pPr algn="l">
            <a:lnSpc>
              <a:spcPts val="1800"/>
            </a:lnSpc>
            <a:spcBef>
              <a:spcPts val="0"/>
            </a:spcBef>
            <a:spcAft>
              <a:spcPts val="0"/>
            </a:spcAft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明朝"/>
              <a:ea typeface="ＭＳ 明朝"/>
            </a:rPr>
            <a:t>　　　　　団体含まず</a:t>
          </a:r>
        </a:p>
        <a:p>
          <a:pPr algn="l">
            <a:lnSpc>
              <a:spcPts val="1800"/>
            </a:lnSpc>
            <a:spcBef>
              <a:spcPts val="0"/>
            </a:spcBef>
            <a:spcAft>
              <a:spcPts val="0"/>
            </a:spcAft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明朝"/>
              <a:ea typeface="ＭＳ 明朝"/>
            </a:rPr>
            <a:t>  ４．レファレンス件数　クイックレファレンス除く（令和６年度実績）</a:t>
          </a:r>
        </a:p>
        <a:p>
          <a:pPr algn="l">
            <a:lnSpc>
              <a:spcPts val="1800"/>
            </a:lnSpc>
            <a:spcBef>
              <a:spcPts val="0"/>
            </a:spcBef>
            <a:spcAft>
              <a:spcPts val="0"/>
            </a:spcAft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明朝"/>
              <a:ea typeface="ＭＳ 明朝"/>
            </a:rPr>
            <a:t>　　　　　※クイックレファレンス＝簡単な所蔵調査、館内資料・情報紹介</a:t>
          </a:r>
        </a:p>
        <a:p>
          <a:pPr algn="l">
            <a:lnSpc>
              <a:spcPts val="1800"/>
            </a:lnSpc>
            <a:spcBef>
              <a:spcPts val="0"/>
            </a:spcBef>
            <a:spcAft>
              <a:spcPts val="0"/>
            </a:spcAft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明朝"/>
              <a:ea typeface="ＭＳ 明朝"/>
            </a:rPr>
            <a:t>　５．文献複写</a:t>
          </a:r>
        </a:p>
        <a:p>
          <a:pPr algn="l">
            <a:lnSpc>
              <a:spcPts val="1800"/>
            </a:lnSpc>
            <a:spcBef>
              <a:spcPts val="0"/>
            </a:spcBef>
            <a:spcAft>
              <a:spcPts val="0"/>
            </a:spcAft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明朝"/>
              <a:ea typeface="ＭＳ 明朝"/>
            </a:rPr>
            <a:t>　　　　　令和６年度に受け付けた複写枚数（図書館のみ）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view="pageBreakPreview" zoomScaleSheetLayoutView="100" workbookViewId="0">
      <selection activeCell="S26" sqref="S26"/>
    </sheetView>
  </sheetViews>
  <sheetFormatPr defaultColWidth="5.6328125" defaultRowHeight="13"/>
  <cols>
    <col min="1" max="1" width="5.6328125" style="1" bestFit="1"/>
    <col min="2" max="16384" width="5.6328125" style="1"/>
  </cols>
  <sheetData>
    <row r="1" spans="1:1">
      <c r="A1" s="2"/>
    </row>
    <row r="17" spans="1:15" ht="14">
      <c r="A17" s="475" t="s">
        <v>1</v>
      </c>
      <c r="B17" s="475"/>
      <c r="C17" s="475"/>
      <c r="D17" s="475"/>
      <c r="E17" s="475"/>
      <c r="F17" s="475"/>
      <c r="G17" s="475"/>
      <c r="H17" s="475"/>
      <c r="I17" s="475"/>
      <c r="J17" s="475"/>
      <c r="K17" s="475"/>
      <c r="L17" s="475"/>
      <c r="M17" s="475"/>
      <c r="N17" s="475"/>
      <c r="O17" s="475"/>
    </row>
    <row r="19" spans="1:15">
      <c r="A19" s="476" t="s">
        <v>2</v>
      </c>
      <c r="B19" s="476"/>
      <c r="C19" s="476"/>
      <c r="D19" s="476"/>
      <c r="E19" s="476"/>
      <c r="F19" s="476"/>
      <c r="G19" s="476"/>
      <c r="H19" s="476"/>
      <c r="I19" s="476"/>
      <c r="J19" s="476"/>
      <c r="K19" s="476"/>
      <c r="L19" s="476"/>
      <c r="M19" s="476"/>
      <c r="N19" s="476"/>
      <c r="O19" s="476"/>
    </row>
    <row r="20" spans="1:15">
      <c r="A20" s="476"/>
      <c r="B20" s="476"/>
      <c r="C20" s="476"/>
      <c r="D20" s="476"/>
      <c r="E20" s="476"/>
      <c r="F20" s="476"/>
      <c r="G20" s="476"/>
      <c r="H20" s="476"/>
      <c r="I20" s="476"/>
      <c r="J20" s="476"/>
      <c r="K20" s="476"/>
      <c r="L20" s="476"/>
      <c r="M20" s="476"/>
      <c r="N20" s="476"/>
      <c r="O20" s="476"/>
    </row>
  </sheetData>
  <mergeCells count="2">
    <mergeCell ref="A17:O17"/>
    <mergeCell ref="A19:O20"/>
  </mergeCells>
  <phoneticPr fontId="20"/>
  <pageMargins left="0.78740157480314965" right="0.78740157480314965" top="0.98425196850393704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23" sqref="E23"/>
    </sheetView>
  </sheetViews>
  <sheetFormatPr defaultRowHeight="13"/>
  <sheetData/>
  <phoneticPr fontId="25" type="Hiragana"/>
  <pageMargins left="0.78740157480314954" right="0.78740157480314954" top="0.98425196850393704" bottom="0.98425196850393704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4"/>
  <sheetViews>
    <sheetView view="pageBreakPreview" zoomScale="85" zoomScaleSheetLayoutView="85" workbookViewId="0">
      <pane xSplit="2" ySplit="2" topLeftCell="C3" activePane="bottomRight" state="frozen"/>
      <selection pane="topRight"/>
      <selection pane="bottomLeft"/>
      <selection pane="bottomRight" sqref="A1:K1"/>
    </sheetView>
  </sheetViews>
  <sheetFormatPr defaultColWidth="9" defaultRowHeight="35.15" customHeight="1"/>
  <cols>
    <col min="1" max="1" width="4.08984375" style="3" customWidth="1"/>
    <col min="2" max="2" width="21.6328125" style="4" customWidth="1"/>
    <col min="3" max="4" width="14.6328125" style="5" customWidth="1"/>
    <col min="5" max="5" width="16.6328125" style="5" customWidth="1"/>
    <col min="6" max="6" width="14.6328125" style="5" customWidth="1"/>
    <col min="7" max="8" width="8.6328125" style="5" customWidth="1"/>
    <col min="9" max="11" width="14.6328125" style="5" customWidth="1"/>
    <col min="12" max="12" width="12.6328125" style="6" customWidth="1"/>
    <col min="13" max="13" width="9" style="7" bestFit="1" customWidth="1"/>
    <col min="14" max="14" width="9" style="5" bestFit="1" customWidth="1"/>
    <col min="15" max="16384" width="9" style="5"/>
  </cols>
  <sheetData>
    <row r="1" spans="1:16" ht="27" customHeight="1">
      <c r="A1" s="482" t="s">
        <v>4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M1" s="5"/>
      <c r="O1" s="7"/>
      <c r="P1" s="7"/>
    </row>
    <row r="2" spans="1:16" s="4" customFormat="1" ht="37.5" customHeight="1">
      <c r="A2" s="9"/>
      <c r="B2" s="19" t="s">
        <v>24</v>
      </c>
      <c r="C2" s="36" t="s">
        <v>26</v>
      </c>
      <c r="D2" s="50" t="s">
        <v>27</v>
      </c>
      <c r="E2" s="50" t="s">
        <v>19</v>
      </c>
      <c r="F2" s="60" t="s">
        <v>6</v>
      </c>
      <c r="G2" s="60" t="s">
        <v>18</v>
      </c>
      <c r="H2" s="50" t="s">
        <v>30</v>
      </c>
      <c r="I2" s="60" t="s">
        <v>31</v>
      </c>
      <c r="J2" s="60" t="s">
        <v>33</v>
      </c>
      <c r="K2" s="85" t="s">
        <v>34</v>
      </c>
      <c r="L2" s="96"/>
      <c r="O2" s="100"/>
      <c r="P2" s="100"/>
    </row>
    <row r="3" spans="1:16" ht="25" customHeight="1">
      <c r="A3" s="10">
        <v>1</v>
      </c>
      <c r="B3" s="20" t="s">
        <v>35</v>
      </c>
      <c r="C3" s="37">
        <v>884877</v>
      </c>
      <c r="D3" s="51">
        <f>所蔵資料状況!C5</f>
        <v>1042026</v>
      </c>
      <c r="E3" s="51">
        <f>所蔵資料状況!G5</f>
        <v>39904910</v>
      </c>
      <c r="F3" s="51">
        <f>利用状況!C5</f>
        <v>337191</v>
      </c>
      <c r="G3" s="51">
        <f>職員・施設!F5+職員・施設!F6</f>
        <v>47</v>
      </c>
      <c r="H3" s="51">
        <f>職員・施設!G5+職員・施設!G6</f>
        <v>28</v>
      </c>
      <c r="I3" s="68">
        <f>D3/C3</f>
        <v>1.1775941741055536</v>
      </c>
      <c r="J3" s="68">
        <f>E3/C3</f>
        <v>45.096561443002813</v>
      </c>
      <c r="K3" s="86">
        <f>F3/C3</f>
        <v>0.38105974050630764</v>
      </c>
    </row>
    <row r="4" spans="1:16" s="8" customFormat="1" ht="25" customHeight="1">
      <c r="A4" s="11"/>
      <c r="B4" s="21"/>
      <c r="L4" s="97"/>
      <c r="M4" s="99"/>
    </row>
    <row r="5" spans="1:16" ht="27" customHeight="1">
      <c r="A5" s="482" t="s">
        <v>44</v>
      </c>
      <c r="B5" s="482"/>
      <c r="C5" s="482"/>
      <c r="D5" s="482"/>
      <c r="E5" s="482"/>
      <c r="F5" s="482"/>
      <c r="G5" s="482"/>
      <c r="H5" s="482"/>
      <c r="I5" s="482"/>
      <c r="J5" s="482"/>
      <c r="K5" s="482"/>
    </row>
    <row r="6" spans="1:16" s="4" customFormat="1" ht="37.5" customHeight="1">
      <c r="A6" s="9"/>
      <c r="B6" s="19" t="s">
        <v>45</v>
      </c>
      <c r="C6" s="36" t="s">
        <v>26</v>
      </c>
      <c r="D6" s="50" t="s">
        <v>27</v>
      </c>
      <c r="E6" s="50" t="s">
        <v>19</v>
      </c>
      <c r="F6" s="60" t="s">
        <v>6</v>
      </c>
      <c r="G6" s="60" t="s">
        <v>18</v>
      </c>
      <c r="H6" s="50" t="s">
        <v>30</v>
      </c>
      <c r="I6" s="60" t="s">
        <v>47</v>
      </c>
      <c r="J6" s="60" t="s">
        <v>33</v>
      </c>
      <c r="K6" s="85" t="s">
        <v>51</v>
      </c>
      <c r="L6" s="98" t="s">
        <v>53</v>
      </c>
      <c r="O6" s="100"/>
      <c r="P6" s="100"/>
    </row>
    <row r="7" spans="1:16" ht="25" customHeight="1">
      <c r="A7" s="12">
        <v>1</v>
      </c>
      <c r="B7" s="22" t="s">
        <v>55</v>
      </c>
      <c r="C7" s="38">
        <v>25941</v>
      </c>
      <c r="D7" s="52">
        <f>SUMIF(所蔵資料状況!$J$6:$J$55,$L7,所蔵資料状況!$C$6:$C$55)</f>
        <v>195930</v>
      </c>
      <c r="E7" s="52">
        <f>SUMIF(所蔵資料状況!$J$6:$J$55,$L7,所蔵資料状況!$G$6:$G$55)</f>
        <v>12650000</v>
      </c>
      <c r="F7" s="52">
        <f>SUMIF(利用状況!$P$6:$P$56,$L7,利用状況!$C$6:$C$56)</f>
        <v>80377</v>
      </c>
      <c r="G7" s="52">
        <f>SUMIF(職員・施設!$W$7:$W$56,$L7,職員・施設!$F$7:$F$56)</f>
        <v>15</v>
      </c>
      <c r="H7" s="52">
        <f>SUMIF(職員・施設!$W$7:$W$56,$L7,職員・施設!$G$7:$G$56)</f>
        <v>10</v>
      </c>
      <c r="I7" s="69">
        <f>D7/C7</f>
        <v>7.5529085231872326</v>
      </c>
      <c r="J7" s="69">
        <f t="shared" ref="J7:J25" si="0">E7/C7</f>
        <v>487.64504066921091</v>
      </c>
      <c r="K7" s="87">
        <f t="shared" ref="K7:K25" si="1">F7/C7</f>
        <v>3.0984541844955862</v>
      </c>
      <c r="L7" s="6" t="s">
        <v>13</v>
      </c>
      <c r="M7" s="5"/>
      <c r="O7" s="7"/>
      <c r="P7" s="7"/>
    </row>
    <row r="8" spans="1:16" ht="25" customHeight="1">
      <c r="A8" s="13">
        <v>2</v>
      </c>
      <c r="B8" s="22" t="s">
        <v>56</v>
      </c>
      <c r="C8" s="38">
        <v>4238</v>
      </c>
      <c r="D8" s="52">
        <f>SUMIF(所蔵資料状況!$J$6:$J$55,$L8,所蔵資料状況!$C$6:$C$55)</f>
        <v>34609</v>
      </c>
      <c r="E8" s="52">
        <f>SUMIF(所蔵資料状況!$J$6:$J$55,$L8,所蔵資料状況!$G$6:$G$55)</f>
        <v>2089000</v>
      </c>
      <c r="F8" s="52">
        <f>SUMIF(利用状況!$P$6:$P$56,$L8,利用状況!$C$6:$C$56)</f>
        <v>8564</v>
      </c>
      <c r="G8" s="52">
        <f>SUMIF(職員・施設!$W$7:$W$56,$L8,職員・施設!$F$7:$F$56)</f>
        <v>6</v>
      </c>
      <c r="H8" s="52">
        <f>SUMIF(職員・施設!$W$7:$W$56,$L8,職員・施設!$G$7:$G$56)</f>
        <v>1</v>
      </c>
      <c r="I8" s="69">
        <f t="shared" ref="I8:I25" si="2">D8/C8</f>
        <v>8.166352052855121</v>
      </c>
      <c r="J8" s="69">
        <f t="shared" si="0"/>
        <v>492.92118924020764</v>
      </c>
      <c r="K8" s="87">
        <f t="shared" si="1"/>
        <v>2.0207645115620574</v>
      </c>
      <c r="L8" s="6" t="s">
        <v>58</v>
      </c>
      <c r="M8" s="5"/>
      <c r="O8" s="7"/>
      <c r="P8" s="7"/>
    </row>
    <row r="9" spans="1:16" ht="25" customHeight="1">
      <c r="A9" s="13">
        <v>3</v>
      </c>
      <c r="B9" s="22" t="s">
        <v>59</v>
      </c>
      <c r="C9" s="38">
        <v>63364</v>
      </c>
      <c r="D9" s="52">
        <f>SUMIF(所蔵資料状況!$J$6:$J$55,$L9,所蔵資料状況!$C$6:$C$55)</f>
        <v>235399</v>
      </c>
      <c r="E9" s="52">
        <f>SUMIF(所蔵資料状況!$J$6:$J$55,$L9,所蔵資料状況!$G$6:$G$55)</f>
        <v>8678000</v>
      </c>
      <c r="F9" s="52">
        <f>SUMIF(利用状況!$P$6:$P$56,$L9,利用状況!$C$6:$C$56)</f>
        <v>167535</v>
      </c>
      <c r="G9" s="52">
        <f>SUMIF(職員・施設!$W$7:$W$56,$L9,職員・施設!$F$7:$F$56)</f>
        <v>16</v>
      </c>
      <c r="H9" s="52">
        <f>SUMIF(職員・施設!$W$7:$W$56,$L9,職員・施設!$G$7:$G$56)</f>
        <v>10</v>
      </c>
      <c r="I9" s="69">
        <f t="shared" si="2"/>
        <v>3.7150274603876019</v>
      </c>
      <c r="J9" s="69">
        <f t="shared" si="0"/>
        <v>136.95473770595291</v>
      </c>
      <c r="K9" s="87">
        <f t="shared" si="1"/>
        <v>2.6440092165898617</v>
      </c>
      <c r="L9" s="6" t="s">
        <v>20</v>
      </c>
      <c r="M9" s="5"/>
      <c r="O9" s="7"/>
      <c r="P9" s="7"/>
    </row>
    <row r="10" spans="1:16" ht="25" customHeight="1">
      <c r="A10" s="13">
        <v>4</v>
      </c>
      <c r="B10" s="22" t="s">
        <v>60</v>
      </c>
      <c r="C10" s="38">
        <v>26761</v>
      </c>
      <c r="D10" s="52">
        <f>SUMIF(所蔵資料状況!$J$6:$J$55,$L10,所蔵資料状況!$C$6:$C$55)</f>
        <v>95031</v>
      </c>
      <c r="E10" s="52">
        <f>SUMIF(所蔵資料状況!$J$6:$J$55,$L10,所蔵資料状況!$G$6:$G$55)</f>
        <v>3862040</v>
      </c>
      <c r="F10" s="52">
        <f>SUMIF(利用状況!$P$6:$P$56,$L10,利用状況!$C$6:$C$56)</f>
        <v>33825</v>
      </c>
      <c r="G10" s="52">
        <f>SUMIF(職員・施設!$W$7:$W$56,$L10,職員・施設!$F$7:$F$56)</f>
        <v>7</v>
      </c>
      <c r="H10" s="52">
        <f>SUMIF(職員・施設!$W$7:$W$56,$L10,職員・施設!$G$7:$G$56)</f>
        <v>3</v>
      </c>
      <c r="I10" s="69">
        <f t="shared" si="2"/>
        <v>3.5511004820447667</v>
      </c>
      <c r="J10" s="69">
        <f t="shared" si="0"/>
        <v>144.3159822129218</v>
      </c>
      <c r="K10" s="87">
        <f t="shared" si="1"/>
        <v>1.2639662194985239</v>
      </c>
      <c r="L10" s="6" t="s">
        <v>62</v>
      </c>
      <c r="M10" s="5"/>
      <c r="O10" s="7"/>
      <c r="P10" s="7"/>
    </row>
    <row r="11" spans="1:16" ht="25" customHeight="1">
      <c r="A11" s="13">
        <v>5</v>
      </c>
      <c r="B11" s="22" t="s">
        <v>63</v>
      </c>
      <c r="C11" s="38">
        <v>1715</v>
      </c>
      <c r="D11" s="52">
        <f>SUMIF(所蔵資料状況!$J$6:$J$55,$L11,所蔵資料状況!$C$6:$C$55)</f>
        <v>29588</v>
      </c>
      <c r="E11" s="52">
        <f>SUMIF(所蔵資料状況!$J$6:$J$55,$L11,所蔵資料状況!$G$6:$G$55)</f>
        <v>1321080</v>
      </c>
      <c r="F11" s="52">
        <f>SUMIF(利用状況!$P$6:$P$56,$L11,利用状況!$C$6:$C$56)</f>
        <v>2436</v>
      </c>
      <c r="G11" s="52">
        <f>SUMIF(職員・施設!$W$7:$W$56,$L11,職員・施設!$F$7:$F$56)</f>
        <v>5</v>
      </c>
      <c r="H11" s="52">
        <f>SUMIF(職員・施設!$W$7:$W$56,$L11,職員・施設!$G$7:$G$56)</f>
        <v>1</v>
      </c>
      <c r="I11" s="69">
        <f t="shared" si="2"/>
        <v>17.252478134110788</v>
      </c>
      <c r="J11" s="69">
        <f t="shared" si="0"/>
        <v>770.30903790087461</v>
      </c>
      <c r="K11" s="87">
        <f t="shared" si="1"/>
        <v>1.4204081632653061</v>
      </c>
      <c r="L11" s="6" t="s">
        <v>37</v>
      </c>
      <c r="M11" s="5"/>
      <c r="O11" s="7"/>
      <c r="P11" s="7"/>
    </row>
    <row r="12" spans="1:16" ht="25" customHeight="1">
      <c r="A12" s="12">
        <v>6</v>
      </c>
      <c r="B12" s="22" t="s">
        <v>25</v>
      </c>
      <c r="C12" s="38">
        <v>45236</v>
      </c>
      <c r="D12" s="52">
        <f>SUMIF(所蔵資料状況!$J$6:$J$55,$L12,所蔵資料状況!$C$6:$C$55)</f>
        <v>202714</v>
      </c>
      <c r="E12" s="52">
        <f>SUMIF(所蔵資料状況!$J$6:$J$55,$L12,所蔵資料状況!$G$6:$G$55)</f>
        <v>10714907</v>
      </c>
      <c r="F12" s="52">
        <f>SUMIF(利用状況!$P$6:$P$56,$L12,利用状況!$C$6:$C$56)</f>
        <v>138539</v>
      </c>
      <c r="G12" s="52">
        <f>SUMIF(職員・施設!$W$7:$W$56,$L12,職員・施設!$F$7:$F$56)</f>
        <v>16</v>
      </c>
      <c r="H12" s="52">
        <f>SUMIF(職員・施設!$W$7:$W$56,$L12,職員・施設!$G$7:$G$56)</f>
        <v>12</v>
      </c>
      <c r="I12" s="69">
        <f t="shared" si="2"/>
        <v>4.4812538686002297</v>
      </c>
      <c r="J12" s="69">
        <f t="shared" si="0"/>
        <v>236.86680962065611</v>
      </c>
      <c r="K12" s="87">
        <f t="shared" si="1"/>
        <v>3.062582898576355</v>
      </c>
      <c r="L12" s="6" t="s">
        <v>32</v>
      </c>
      <c r="M12" s="5"/>
      <c r="O12" s="7"/>
      <c r="P12" s="7"/>
    </row>
    <row r="13" spans="1:16" ht="25" customHeight="1">
      <c r="A13" s="12">
        <v>7</v>
      </c>
      <c r="B13" s="23" t="s">
        <v>0</v>
      </c>
      <c r="C13" s="39">
        <v>293116</v>
      </c>
      <c r="D13" s="52">
        <f>SUMIF(所蔵資料状況!$J$6:$J$55,$L13,所蔵資料状況!$C$6:$C$55)</f>
        <v>656714</v>
      </c>
      <c r="E13" s="52">
        <f>SUMIF(所蔵資料状況!$J$6:$J$55,$L13,所蔵資料状況!$G$6:$G$55)</f>
        <v>24814000</v>
      </c>
      <c r="F13" s="56">
        <f>SUMIF(利用状況!$P$6:$P$56,$L13,利用状況!$C$6:$C$56)</f>
        <v>697337</v>
      </c>
      <c r="G13" s="56">
        <f>SUMIF(職員・施設!$W$7:$W$56,$L13,職員・施設!$F$7:$F$56)</f>
        <v>73</v>
      </c>
      <c r="H13" s="56">
        <f>SUMIF(職員・施設!$W$7:$W$56,$L13,職員・施設!$G$7:$G$56)</f>
        <v>35</v>
      </c>
      <c r="I13" s="70">
        <f t="shared" si="2"/>
        <v>2.2404577027524937</v>
      </c>
      <c r="J13" s="70">
        <f t="shared" si="0"/>
        <v>84.655904147163582</v>
      </c>
      <c r="K13" s="88">
        <f t="shared" si="1"/>
        <v>2.3790478854787867</v>
      </c>
      <c r="L13" s="6" t="s">
        <v>65</v>
      </c>
      <c r="M13" s="5"/>
      <c r="O13" s="7"/>
      <c r="P13" s="7"/>
    </row>
    <row r="14" spans="1:16" ht="25" customHeight="1">
      <c r="A14" s="13">
        <v>8</v>
      </c>
      <c r="B14" s="22" t="s">
        <v>66</v>
      </c>
      <c r="C14" s="38">
        <v>21928</v>
      </c>
      <c r="D14" s="52">
        <f>SUMIF(所蔵資料状況!$J$6:$J$55,$L14,所蔵資料状況!$C$6:$C$55)</f>
        <v>79908</v>
      </c>
      <c r="E14" s="52">
        <f>SUMIF(所蔵資料状況!$J$6:$J$55,$L14,所蔵資料状況!$G$6:$G$55)</f>
        <v>3184000</v>
      </c>
      <c r="F14" s="52">
        <f>SUMIF(利用状況!$P$6:$P$56,$L14,利用状況!$C$6:$C$56)</f>
        <v>40011</v>
      </c>
      <c r="G14" s="52">
        <f>SUMIF(職員・施設!$W$7:$W$56,$L14,職員・施設!$F$7:$F$56)</f>
        <v>9</v>
      </c>
      <c r="H14" s="52">
        <f>SUMIF(職員・施設!$W$7:$W$56,$L14,職員・施設!$G$7:$G$56)</f>
        <v>1</v>
      </c>
      <c r="I14" s="69">
        <f t="shared" si="2"/>
        <v>3.6441079897847501</v>
      </c>
      <c r="J14" s="69">
        <f t="shared" si="0"/>
        <v>145.20248084640642</v>
      </c>
      <c r="K14" s="87">
        <f t="shared" si="1"/>
        <v>1.8246534111638089</v>
      </c>
      <c r="L14" s="6" t="s">
        <v>49</v>
      </c>
      <c r="M14" s="5"/>
      <c r="O14" s="7"/>
      <c r="P14" s="7"/>
    </row>
    <row r="15" spans="1:16" ht="25" customHeight="1">
      <c r="A15" s="13">
        <v>9</v>
      </c>
      <c r="B15" s="22" t="s">
        <v>42</v>
      </c>
      <c r="C15" s="38">
        <v>30504</v>
      </c>
      <c r="D15" s="52">
        <f>SUMIF(所蔵資料状況!$J$6:$J$55,$L15,所蔵資料状況!$C$6:$C$55)</f>
        <v>114965</v>
      </c>
      <c r="E15" s="52">
        <f>SUMIF(所蔵資料状況!$J$6:$J$55,$L15,所蔵資料状況!$G$6:$G$55)</f>
        <v>4881000</v>
      </c>
      <c r="F15" s="52">
        <f>SUMIF(利用状況!$P$6:$P$56,$L15,利用状況!$C$6:$C$56)</f>
        <v>60874</v>
      </c>
      <c r="G15" s="52">
        <f>SUMIF(職員・施設!$W$7:$W$56,$L15,職員・施設!$F$7:$F$56)</f>
        <v>9</v>
      </c>
      <c r="H15" s="52">
        <f>SUMIF(職員・施設!$W$7:$W$56,$L15,職員・施設!$G$7:$G$56)</f>
        <v>2</v>
      </c>
      <c r="I15" s="69">
        <f t="shared" si="2"/>
        <v>3.7688499868869658</v>
      </c>
      <c r="J15" s="69">
        <f t="shared" si="0"/>
        <v>160.01180173092052</v>
      </c>
      <c r="K15" s="87">
        <f t="shared" si="1"/>
        <v>1.9956071334906897</v>
      </c>
      <c r="L15" s="6" t="s">
        <v>67</v>
      </c>
      <c r="M15" s="5"/>
      <c r="O15" s="7"/>
      <c r="P15" s="7"/>
    </row>
    <row r="16" spans="1:16" ht="25" customHeight="1">
      <c r="A16" s="13">
        <v>10</v>
      </c>
      <c r="B16" s="22" t="s">
        <v>68</v>
      </c>
      <c r="C16" s="38">
        <v>5076</v>
      </c>
      <c r="D16" s="52">
        <f>SUMIF(所蔵資料状況!$J$6:$J$55,$L16,所蔵資料状況!$C$6:$C$55)</f>
        <v>37083</v>
      </c>
      <c r="E16" s="52">
        <f>SUMIF(所蔵資料状況!$J$6:$J$55,$L16,所蔵資料状況!$G$6:$G$55)</f>
        <v>2498000</v>
      </c>
      <c r="F16" s="52">
        <f>SUMIF(利用状況!$P$6:$P$56,$L16,利用状況!$C$6:$C$56)</f>
        <v>19236</v>
      </c>
      <c r="G16" s="52">
        <f>SUMIF(職員・施設!$W$7:$W$56,$L16,職員・施設!$F$7:$F$56)</f>
        <v>5</v>
      </c>
      <c r="H16" s="52">
        <f>SUMIF(職員・施設!$W$7:$W$56,$L16,職員・施設!$G$7:$G$56)</f>
        <v>3</v>
      </c>
      <c r="I16" s="69">
        <f t="shared" si="2"/>
        <v>7.3055555555555554</v>
      </c>
      <c r="J16" s="69">
        <f t="shared" si="0"/>
        <v>492.11977935382191</v>
      </c>
      <c r="K16" s="87">
        <f t="shared" si="1"/>
        <v>3.7895981087470449</v>
      </c>
      <c r="L16" s="6" t="s">
        <v>54</v>
      </c>
      <c r="M16" s="5"/>
      <c r="O16" s="7"/>
      <c r="P16" s="7"/>
    </row>
    <row r="17" spans="1:16" ht="25" customHeight="1">
      <c r="A17" s="12">
        <v>11</v>
      </c>
      <c r="B17" s="22" t="s">
        <v>14</v>
      </c>
      <c r="C17" s="38">
        <v>69273</v>
      </c>
      <c r="D17" s="52">
        <f>SUMIF(所蔵資料状況!$J$6:$J$55,$L17,所蔵資料状況!$C$6:$C$55)</f>
        <v>284635</v>
      </c>
      <c r="E17" s="52">
        <f>SUMIF(所蔵資料状況!$J$6:$J$55,$L17,所蔵資料状況!$G$6:$G$55)</f>
        <v>12911000</v>
      </c>
      <c r="F17" s="52">
        <f>SUMIF(利用状況!$P$6:$P$56,$L17,利用状況!$C$6:$C$56)</f>
        <v>196164</v>
      </c>
      <c r="G17" s="52">
        <f>SUMIF(職員・施設!$W$7:$W$56,$L17,職員・施設!$F$7:$F$56)</f>
        <v>30</v>
      </c>
      <c r="H17" s="52">
        <f>SUMIF(職員・施設!$W$7:$W$56,$L17,職員・施設!$G$7:$G$56)</f>
        <v>7</v>
      </c>
      <c r="I17" s="69">
        <f t="shared" si="2"/>
        <v>4.1088880227505662</v>
      </c>
      <c r="J17" s="69">
        <f t="shared" si="0"/>
        <v>186.37853131811818</v>
      </c>
      <c r="K17" s="87">
        <f t="shared" si="1"/>
        <v>2.8317526308951542</v>
      </c>
      <c r="L17" s="6" t="s">
        <v>28</v>
      </c>
      <c r="M17" s="5"/>
      <c r="O17" s="7"/>
      <c r="P17" s="7"/>
    </row>
    <row r="18" spans="1:16" ht="25" customHeight="1">
      <c r="A18" s="13">
        <v>12</v>
      </c>
      <c r="B18" s="22" t="s">
        <v>72</v>
      </c>
      <c r="C18" s="38">
        <v>21415</v>
      </c>
      <c r="D18" s="52">
        <f>SUMIF(所蔵資料状況!$J$6:$J$55,$L18,所蔵資料状況!$C$6:$C$55)</f>
        <v>104884</v>
      </c>
      <c r="E18" s="52">
        <f>SUMIF(所蔵資料状況!$J$6:$J$55,$L18,所蔵資料状況!$G$6:$G$55)</f>
        <v>7147200</v>
      </c>
      <c r="F18" s="52">
        <f>SUMIF(利用状況!$P$6:$P$56,$L18,利用状況!$C$6:$C$56)</f>
        <v>49497</v>
      </c>
      <c r="G18" s="52">
        <f>SUMIF(職員・施設!$W$7:$W$56,$L18,職員・施設!$F$7:$F$56)</f>
        <v>14</v>
      </c>
      <c r="H18" s="52">
        <f>SUMIF(職員・施設!$W$7:$W$56,$L18,職員・施設!$G$7:$G$56)</f>
        <v>2</v>
      </c>
      <c r="I18" s="69">
        <f t="shared" si="2"/>
        <v>4.8976885360728462</v>
      </c>
      <c r="J18" s="69">
        <f t="shared" si="0"/>
        <v>333.7473733364464</v>
      </c>
      <c r="K18" s="87">
        <f t="shared" si="1"/>
        <v>2.3113238384310062</v>
      </c>
      <c r="L18" s="6" t="s">
        <v>50</v>
      </c>
      <c r="M18" s="5"/>
      <c r="O18" s="7"/>
      <c r="P18" s="7"/>
    </row>
    <row r="19" spans="1:16" ht="25" customHeight="1">
      <c r="A19" s="12">
        <v>13</v>
      </c>
      <c r="B19" s="22" t="s">
        <v>43</v>
      </c>
      <c r="C19" s="38">
        <v>71352</v>
      </c>
      <c r="D19" s="52">
        <f>SUMIF(所蔵資料状況!$J$6:$J$55,$L19,所蔵資料状況!$C$6:$C$55)</f>
        <v>320734</v>
      </c>
      <c r="E19" s="52">
        <f>SUMIF(所蔵資料状況!$J$6:$J$55,$L19,所蔵資料状況!$G$6:$G$55)</f>
        <v>10014000</v>
      </c>
      <c r="F19" s="52">
        <f>SUMIF(利用状況!$P$6:$P$56,$L19,利用状況!$C$6:$C$56)</f>
        <v>147585</v>
      </c>
      <c r="G19" s="52">
        <f>SUMIF(職員・施設!$W$7:$W$56,$L19,職員・施設!$F$7:$F$56)</f>
        <v>46</v>
      </c>
      <c r="H19" s="52">
        <f>SUMIF(職員・施設!$W$7:$W$56,$L19,職員・施設!$G$7:$G$56)</f>
        <v>11</v>
      </c>
      <c r="I19" s="69">
        <f t="shared" si="2"/>
        <v>4.4950947415629559</v>
      </c>
      <c r="J19" s="69">
        <f t="shared" si="0"/>
        <v>140.34645139589639</v>
      </c>
      <c r="K19" s="87">
        <f t="shared" si="1"/>
        <v>2.0684073326606121</v>
      </c>
      <c r="L19" s="6" t="s">
        <v>38</v>
      </c>
      <c r="M19" s="5"/>
      <c r="O19" s="7"/>
      <c r="P19" s="7"/>
    </row>
    <row r="20" spans="1:16" ht="25" customHeight="1">
      <c r="A20" s="13">
        <v>14</v>
      </c>
      <c r="B20" s="22" t="s">
        <v>78</v>
      </c>
      <c r="C20" s="38">
        <v>21790</v>
      </c>
      <c r="D20" s="52">
        <f>SUMIF(所蔵資料状況!$J$6:$J$55,$L20,所蔵資料状況!$C$6:$C$55)</f>
        <v>169135</v>
      </c>
      <c r="E20" s="52">
        <f>SUMIF(所蔵資料状況!$J$6:$J$55,$L20,所蔵資料状況!$G$6:$G$55)</f>
        <v>7010000</v>
      </c>
      <c r="F20" s="52">
        <f>SUMIF(利用状況!$P$6:$P$56,$L20,利用状況!$C$6:$C$56)</f>
        <v>51662</v>
      </c>
      <c r="G20" s="52">
        <f>SUMIF(職員・施設!$W$7:$W$56,$L20,職員・施設!$F$7:$F$56)</f>
        <v>20</v>
      </c>
      <c r="H20" s="52">
        <f>SUMIF(職員・施設!$W$7:$W$56,$L20,職員・施設!$G$7:$G$56)</f>
        <v>7</v>
      </c>
      <c r="I20" s="69">
        <f t="shared" si="2"/>
        <v>7.7620468104635156</v>
      </c>
      <c r="J20" s="69">
        <f t="shared" si="0"/>
        <v>321.70720513997247</v>
      </c>
      <c r="K20" s="87">
        <f t="shared" si="1"/>
        <v>2.370904084442405</v>
      </c>
      <c r="L20" s="6" t="s">
        <v>79</v>
      </c>
      <c r="M20" s="5"/>
      <c r="O20" s="7"/>
      <c r="P20" s="7"/>
    </row>
    <row r="21" spans="1:16" ht="25" customHeight="1">
      <c r="A21" s="13">
        <v>15</v>
      </c>
      <c r="B21" s="22" t="s">
        <v>82</v>
      </c>
      <c r="C21" s="38">
        <v>16842</v>
      </c>
      <c r="D21" s="52">
        <f>SUMIF(所蔵資料状況!$J$6:$J$55,$L21,所蔵資料状況!$C$6:$C$55)</f>
        <v>89140</v>
      </c>
      <c r="E21" s="52">
        <f>SUMIF(所蔵資料状況!$J$6:$J$55,$L21,所蔵資料状況!$G$6:$G$55)</f>
        <v>2366000</v>
      </c>
      <c r="F21" s="52">
        <f>SUMIF(利用状況!$P$6:$P$56,$L21,利用状況!$C$6:$C$56)</f>
        <v>29395</v>
      </c>
      <c r="G21" s="52">
        <f>SUMIF(職員・施設!$W$7:$W$56,$L21,職員・施設!$F$7:$F$56)</f>
        <v>12</v>
      </c>
      <c r="H21" s="52">
        <f>SUMIF(職員・施設!$W$7:$W$56,$L21,職員・施設!$G$7:$G$56)</f>
        <v>3</v>
      </c>
      <c r="I21" s="69">
        <f t="shared" si="2"/>
        <v>5.2927205795036221</v>
      </c>
      <c r="J21" s="69">
        <f t="shared" si="0"/>
        <v>140.48212801330007</v>
      </c>
      <c r="K21" s="87">
        <f t="shared" si="1"/>
        <v>1.7453390333689585</v>
      </c>
      <c r="L21" s="6" t="s">
        <v>83</v>
      </c>
      <c r="M21" s="5"/>
      <c r="O21" s="7"/>
      <c r="P21" s="7"/>
    </row>
    <row r="22" spans="1:16" ht="25" customHeight="1">
      <c r="A22" s="12">
        <v>16</v>
      </c>
      <c r="B22" s="22" t="s">
        <v>22</v>
      </c>
      <c r="C22" s="38">
        <v>77772</v>
      </c>
      <c r="D22" s="52">
        <f>SUMIF(所蔵資料状況!$J$6:$J$55,$L22,所蔵資料状況!$C$6:$C$55)</f>
        <v>449317</v>
      </c>
      <c r="E22" s="52">
        <f>SUMIF(所蔵資料状況!$J$6:$J$55,$L22,所蔵資料状況!$G$6:$G$55)</f>
        <v>23516000</v>
      </c>
      <c r="F22" s="52">
        <f>SUMIF(利用状況!$P$6:$P$56,$L22,利用状況!$C$6:$C$56)</f>
        <v>231612</v>
      </c>
      <c r="G22" s="52">
        <f>SUMIF(職員・施設!$W$7:$W$56,$L22,職員・施設!$F$7:$F$56)</f>
        <v>46</v>
      </c>
      <c r="H22" s="52">
        <f>SUMIF(職員・施設!$W$7:$W$56,$L22,職員・施設!$G$7:$G$56)</f>
        <v>17</v>
      </c>
      <c r="I22" s="69">
        <f t="shared" si="2"/>
        <v>5.7773620326081367</v>
      </c>
      <c r="J22" s="69">
        <f t="shared" si="0"/>
        <v>302.37103327675771</v>
      </c>
      <c r="K22" s="87">
        <f t="shared" si="1"/>
        <v>2.9780898009566426</v>
      </c>
      <c r="L22" s="6" t="s">
        <v>86</v>
      </c>
      <c r="M22" s="5"/>
      <c r="O22" s="7"/>
      <c r="P22" s="7"/>
    </row>
    <row r="23" spans="1:16" ht="25" customHeight="1">
      <c r="A23" s="13">
        <v>17</v>
      </c>
      <c r="B23" s="22" t="s">
        <v>90</v>
      </c>
      <c r="C23" s="38">
        <v>37719</v>
      </c>
      <c r="D23" s="52">
        <f>SUMIF(所蔵資料状況!$J$6:$J$55,$L23,所蔵資料状況!$C$6:$C$55)</f>
        <v>168618</v>
      </c>
      <c r="E23" s="52">
        <f>SUMIF(所蔵資料状況!$J$6:$J$55,$L23,所蔵資料状況!$G$6:$G$55)</f>
        <v>7517000</v>
      </c>
      <c r="F23" s="52">
        <f>SUMIF(利用状況!$P$6:$P$56,$L23,利用状況!$C$6:$C$56)</f>
        <v>76449</v>
      </c>
      <c r="G23" s="52">
        <f>SUMIF(職員・施設!$W$7:$W$56,$L23,職員・施設!$F$7:$F$56)</f>
        <v>16</v>
      </c>
      <c r="H23" s="52">
        <f>SUMIF(職員・施設!$W$7:$W$56,$L23,職員・施設!$G$7:$G$56)</f>
        <v>5</v>
      </c>
      <c r="I23" s="69">
        <f t="shared" si="2"/>
        <v>4.4703730215541242</v>
      </c>
      <c r="J23" s="69">
        <f t="shared" si="0"/>
        <v>199.28948275404969</v>
      </c>
      <c r="K23" s="87">
        <f t="shared" si="1"/>
        <v>2.0268034677483495</v>
      </c>
      <c r="L23" s="6" t="s">
        <v>61</v>
      </c>
      <c r="M23" s="5"/>
      <c r="O23" s="7"/>
      <c r="P23" s="7"/>
    </row>
    <row r="24" spans="1:16" ht="25" customHeight="1">
      <c r="A24" s="14">
        <v>18</v>
      </c>
      <c r="B24" s="24" t="s">
        <v>17</v>
      </c>
      <c r="C24" s="40">
        <v>12325</v>
      </c>
      <c r="D24" s="53">
        <f>SUMIF(所蔵資料状況!$J$6:$J$55,$L24,所蔵資料状況!$C$6:$C$55)</f>
        <v>79496</v>
      </c>
      <c r="E24" s="53">
        <f>SUMIF(所蔵資料状況!$J$6:$J$55,$L24,所蔵資料状況!$G$6:$G$55)</f>
        <v>2566000</v>
      </c>
      <c r="F24" s="53">
        <f>SUMIF(利用状況!$P$6:$P$56,$L24,利用状況!$C$6:$C$56)</f>
        <v>34902</v>
      </c>
      <c r="G24" s="53">
        <f>SUMIF(職員・施設!$W$7:$W$56,$L24,職員・施設!$F$7:$F$56)</f>
        <v>5</v>
      </c>
      <c r="H24" s="53">
        <f>SUMIF(職員・施設!$W$7:$W$56,$L24,職員・施設!$G$7:$G$56)</f>
        <v>1</v>
      </c>
      <c r="I24" s="71">
        <f t="shared" si="2"/>
        <v>6.4499797160243411</v>
      </c>
      <c r="J24" s="71">
        <f t="shared" si="0"/>
        <v>208.19472616632859</v>
      </c>
      <c r="K24" s="89">
        <f t="shared" si="1"/>
        <v>2.8318052738336714</v>
      </c>
      <c r="L24" s="6" t="s">
        <v>46</v>
      </c>
      <c r="M24" s="5"/>
      <c r="O24" s="7"/>
      <c r="P24" s="7"/>
    </row>
    <row r="25" spans="1:16" ht="25" customHeight="1">
      <c r="A25" s="478" t="s">
        <v>91</v>
      </c>
      <c r="B25" s="25" t="s">
        <v>15</v>
      </c>
      <c r="C25" s="41">
        <f t="shared" ref="C25:H25" si="3">SUM(C7:C24)</f>
        <v>846367</v>
      </c>
      <c r="D25" s="480">
        <f t="shared" si="3"/>
        <v>3347900</v>
      </c>
      <c r="E25" s="480">
        <f t="shared" si="3"/>
        <v>147739227</v>
      </c>
      <c r="F25" s="480">
        <f t="shared" si="3"/>
        <v>2066000</v>
      </c>
      <c r="G25" s="480">
        <f t="shared" si="3"/>
        <v>350</v>
      </c>
      <c r="H25" s="480">
        <f t="shared" si="3"/>
        <v>131</v>
      </c>
      <c r="I25" s="72">
        <f t="shared" si="2"/>
        <v>3.9556126361259358</v>
      </c>
      <c r="J25" s="82">
        <f t="shared" si="0"/>
        <v>174.55693215827176</v>
      </c>
      <c r="K25" s="90">
        <f t="shared" si="1"/>
        <v>2.4410214481424726</v>
      </c>
      <c r="M25" s="5"/>
      <c r="O25" s="7"/>
      <c r="P25" s="7"/>
    </row>
    <row r="26" spans="1:16" ht="25" customHeight="1">
      <c r="A26" s="479"/>
      <c r="B26" s="26" t="s">
        <v>92</v>
      </c>
      <c r="C26" s="42">
        <f>C3</f>
        <v>884877</v>
      </c>
      <c r="D26" s="481"/>
      <c r="E26" s="481"/>
      <c r="F26" s="481"/>
      <c r="G26" s="481"/>
      <c r="H26" s="481"/>
      <c r="I26" s="73">
        <f>D25/C26</f>
        <v>3.7834636904338117</v>
      </c>
      <c r="J26" s="73">
        <f>E25/C26</f>
        <v>166.96018429680058</v>
      </c>
      <c r="K26" s="91">
        <f>F25/C26</f>
        <v>2.3347877727638982</v>
      </c>
      <c r="M26" s="5"/>
      <c r="O26" s="7"/>
      <c r="P26" s="7"/>
    </row>
    <row r="27" spans="1:16" ht="25" customHeight="1">
      <c r="A27" s="11"/>
      <c r="B27" s="27"/>
      <c r="C27" s="43"/>
      <c r="D27" s="43"/>
      <c r="E27" s="43"/>
      <c r="F27" s="43"/>
      <c r="G27" s="43"/>
      <c r="H27" s="43"/>
      <c r="I27" s="74"/>
      <c r="J27" s="74"/>
      <c r="K27" s="74"/>
      <c r="M27" s="5"/>
      <c r="O27" s="7"/>
      <c r="P27" s="7"/>
    </row>
    <row r="28" spans="1:16" ht="27" customHeight="1">
      <c r="A28" s="482" t="s">
        <v>29</v>
      </c>
      <c r="B28" s="482"/>
      <c r="C28" s="482"/>
      <c r="D28" s="482"/>
      <c r="E28" s="482"/>
      <c r="F28" s="482"/>
      <c r="G28" s="482"/>
      <c r="H28" s="482"/>
      <c r="I28" s="483"/>
      <c r="J28" s="483"/>
      <c r="K28" s="483"/>
      <c r="M28" s="5"/>
      <c r="O28" s="7"/>
      <c r="P28" s="7"/>
    </row>
    <row r="29" spans="1:16" s="4" customFormat="1" ht="37.5" customHeight="1">
      <c r="A29" s="15"/>
      <c r="B29" s="28" t="s">
        <v>45</v>
      </c>
      <c r="C29" s="44" t="s">
        <v>26</v>
      </c>
      <c r="D29" s="54" t="s">
        <v>27</v>
      </c>
      <c r="E29" s="50" t="s">
        <v>19</v>
      </c>
      <c r="F29" s="61" t="s">
        <v>6</v>
      </c>
      <c r="G29" s="61" t="s">
        <v>18</v>
      </c>
      <c r="H29" s="62" t="s">
        <v>30</v>
      </c>
      <c r="I29" s="75"/>
      <c r="J29" s="83"/>
      <c r="K29" s="83"/>
      <c r="L29" s="96"/>
      <c r="O29" s="100"/>
      <c r="P29" s="100"/>
    </row>
    <row r="30" spans="1:16" ht="25" customHeight="1">
      <c r="A30" s="13">
        <v>1</v>
      </c>
      <c r="B30" s="29" t="s">
        <v>87</v>
      </c>
      <c r="C30" s="38">
        <f>C10</f>
        <v>26761</v>
      </c>
      <c r="D30" s="55">
        <f>SUMIF(所蔵資料状況!$J$61:$J$82,$L30,所蔵資料状況!$C$61:$C$82)</f>
        <v>27817</v>
      </c>
      <c r="E30" s="52">
        <f>SUMIF(所蔵資料状況!$J$61:$J$82,$L30,所蔵資料状況!$G$61:$G$82)</f>
        <v>0</v>
      </c>
      <c r="F30" s="52">
        <f>SUMIF(利用状況!$P$62:$P$83,$L30,利用状況!$C$62:$C$83)</f>
        <v>3773</v>
      </c>
      <c r="G30" s="52">
        <f>SUMIF(職員・施設!$W$62:$W$83,$L30,職員・施設!$F$62:$F$83)</f>
        <v>8</v>
      </c>
      <c r="H30" s="63">
        <f>SUMIF(職員・施設!$W$62:$W$83,$L30,職員・施設!$G$62:$G$83)</f>
        <v>0</v>
      </c>
      <c r="I30" s="76"/>
      <c r="J30" s="84"/>
      <c r="K30" s="84"/>
      <c r="L30" s="6" t="s">
        <v>62</v>
      </c>
    </row>
    <row r="31" spans="1:16" ht="25" customHeight="1">
      <c r="A31" s="16">
        <v>2</v>
      </c>
      <c r="B31" s="29" t="s">
        <v>66</v>
      </c>
      <c r="C31" s="38">
        <f>C14</f>
        <v>21928</v>
      </c>
      <c r="D31" s="52">
        <f>SUMIF(所蔵資料状況!$J$61:$J$82,$L31,所蔵資料状況!$C$61:$C$82)</f>
        <v>8668</v>
      </c>
      <c r="E31" s="52">
        <f>SUMIF(所蔵資料状況!$J$61:$J$82,$L31,所蔵資料状況!$G$61:$G$82)</f>
        <v>0</v>
      </c>
      <c r="F31" s="52">
        <f>SUMIF(利用状況!$P$62:$P$83,$L31,利用状況!$C$62:$C$83)</f>
        <v>971</v>
      </c>
      <c r="G31" s="52">
        <f>SUMIF(職員・施設!$W$62:$W$83,$L31,職員・施設!$F$62:$F$83)</f>
        <v>3</v>
      </c>
      <c r="H31" s="63">
        <f>SUMIF(職員・施設!$W$62:$W$83,$L31,職員・施設!$G$62:$G$83)</f>
        <v>0</v>
      </c>
      <c r="I31" s="76"/>
      <c r="J31" s="84"/>
      <c r="K31" s="84"/>
      <c r="L31" s="6" t="s">
        <v>49</v>
      </c>
    </row>
    <row r="32" spans="1:16" ht="25" customHeight="1">
      <c r="A32" s="16">
        <v>3</v>
      </c>
      <c r="B32" s="30" t="s">
        <v>14</v>
      </c>
      <c r="C32" s="38">
        <f>C17</f>
        <v>69273</v>
      </c>
      <c r="D32" s="56">
        <f>SUMIF(所蔵資料状況!$J$61:$J$82,$L32,所蔵資料状況!$C$61:$C$82)</f>
        <v>82502</v>
      </c>
      <c r="E32" s="56">
        <f>SUMIF(所蔵資料状況!$J$61:$J$82,$L32,所蔵資料状況!$G$61:$G$82)</f>
        <v>0</v>
      </c>
      <c r="F32" s="56">
        <f>SUMIF(利用状況!$P$62:$P$83,$L32,利用状況!$C$62:$C$83)</f>
        <v>17236</v>
      </c>
      <c r="G32" s="56">
        <f>SUMIF(職員・施設!$W$62:$W$83,$L32,職員・施設!$F$62:$F$83)</f>
        <v>21</v>
      </c>
      <c r="H32" s="64">
        <f>SUMIF(職員・施設!$W$62:$W$83,$L32,職員・施設!$G$62:$G$83)</f>
        <v>2</v>
      </c>
      <c r="I32" s="76"/>
      <c r="J32" s="84"/>
      <c r="K32" s="84"/>
      <c r="L32" s="6" t="s">
        <v>28</v>
      </c>
    </row>
    <row r="33" spans="1:16" ht="25" customHeight="1">
      <c r="A33" s="16">
        <v>4</v>
      </c>
      <c r="B33" s="31" t="s">
        <v>94</v>
      </c>
      <c r="C33" s="45">
        <f>C20</f>
        <v>21790</v>
      </c>
      <c r="D33" s="57">
        <f>SUMIF(所蔵資料状況!$J$61:$J$82,$L33,所蔵資料状況!$C$61:$C$82)</f>
        <v>888</v>
      </c>
      <c r="E33" s="57">
        <f>SUMIF(所蔵資料状況!$J$61:$J$82,$L33,所蔵資料状況!$G$61:$G$82)</f>
        <v>0</v>
      </c>
      <c r="F33" s="57">
        <f>SUMIF(利用状況!$P$62:$P$83,$L33,利用状況!$C$62:$C$83)</f>
        <v>82</v>
      </c>
      <c r="G33" s="57">
        <f>SUMIF(職員・施設!$W$62:$W$83,$L33,職員・施設!$F$62:$F$83)</f>
        <v>3</v>
      </c>
      <c r="H33" s="65">
        <f>SUMIF(職員・施設!$W$62:$W$83,$L33,職員・施設!$G$62:$G$83)</f>
        <v>0</v>
      </c>
      <c r="I33" s="76"/>
      <c r="J33" s="84"/>
      <c r="K33" s="84"/>
      <c r="L33" s="6" t="s">
        <v>79</v>
      </c>
    </row>
    <row r="34" spans="1:16" ht="25" customHeight="1">
      <c r="A34" s="17">
        <v>5</v>
      </c>
      <c r="B34" s="31" t="s">
        <v>73</v>
      </c>
      <c r="C34" s="45">
        <f>C22</f>
        <v>77772</v>
      </c>
      <c r="D34" s="57">
        <f>SUMIF(所蔵資料状況!$J$61:$J$82,$L34,所蔵資料状況!$C$61:$C$82)</f>
        <v>9759</v>
      </c>
      <c r="E34" s="57">
        <f>SUMIF(所蔵資料状況!$J$61:$J$82,$L34,所蔵資料状況!$G$61:$G$82)</f>
        <v>48000</v>
      </c>
      <c r="F34" s="57">
        <f>SUMIF(利用状況!$P$62:$P$83,$L34,利用状況!$C$62:$C$83)</f>
        <v>4373</v>
      </c>
      <c r="G34" s="57">
        <f>SUMIF(職員・施設!$W$62:$W$83,$L34,職員・施設!$F$62:$F$83)</f>
        <v>4</v>
      </c>
      <c r="H34" s="65">
        <f>SUMIF(職員・施設!$W$62:$W$83,$L34,職員・施設!$G$62:$G$83)</f>
        <v>0</v>
      </c>
      <c r="I34" s="76"/>
      <c r="J34" s="84"/>
      <c r="K34" s="84"/>
      <c r="L34" s="6" t="s">
        <v>86</v>
      </c>
    </row>
    <row r="35" spans="1:16" ht="25" customHeight="1">
      <c r="A35" s="18">
        <v>6</v>
      </c>
      <c r="B35" s="32" t="s">
        <v>57</v>
      </c>
      <c r="C35" s="46">
        <f>C23</f>
        <v>37719</v>
      </c>
      <c r="D35" s="53">
        <f>SUMIF(所蔵資料状況!$J$61:$J$82,$L35,所蔵資料状況!$C$61:$C$82)</f>
        <v>14107</v>
      </c>
      <c r="E35" s="53">
        <f>SUMIF(所蔵資料状況!$J$61:$J$82,$L35,所蔵資料状況!$G$61:$G$82)</f>
        <v>417000</v>
      </c>
      <c r="F35" s="53">
        <f>SUMIF(利用状況!$P$62:$P$83,$L35,利用状況!$C$62:$C$83)</f>
        <v>5717</v>
      </c>
      <c r="G35" s="53">
        <f>SUMIF(職員・施設!$W$62:$W$83,$L35,職員・施設!$F$62:$F$83)</f>
        <v>4</v>
      </c>
      <c r="H35" s="66">
        <f>SUMIF(職員・施設!$W$62:$W$83,$L35,職員・施設!$G$62:$G$83)</f>
        <v>1</v>
      </c>
      <c r="I35" s="76"/>
      <c r="J35" s="84"/>
      <c r="K35" s="84"/>
      <c r="L35" s="6" t="s">
        <v>61</v>
      </c>
    </row>
    <row r="36" spans="1:16" ht="25" customHeight="1">
      <c r="A36" s="10"/>
      <c r="B36" s="33" t="s">
        <v>91</v>
      </c>
      <c r="C36" s="37">
        <f>SUM(C30:C35)</f>
        <v>255243</v>
      </c>
      <c r="D36" s="42">
        <f>SUM(D30:D35)</f>
        <v>143741</v>
      </c>
      <c r="E36" s="42">
        <f>SUM(E30:E35)</f>
        <v>465000</v>
      </c>
      <c r="F36" s="42">
        <f>SUM(F30:F35)</f>
        <v>32152</v>
      </c>
      <c r="G36" s="42">
        <f>SUM(G30:G35)</f>
        <v>43</v>
      </c>
      <c r="H36" s="67">
        <f t="shared" ref="H36" si="4">SUM(H30:H35)</f>
        <v>3</v>
      </c>
      <c r="I36" s="76"/>
      <c r="J36" s="84"/>
      <c r="K36" s="84"/>
    </row>
    <row r="37" spans="1:16" ht="18.75" customHeight="1">
      <c r="A37" s="11"/>
      <c r="B37" s="34"/>
      <c r="C37" s="35"/>
      <c r="D37" s="35"/>
      <c r="E37" s="35"/>
      <c r="F37" s="35"/>
      <c r="G37" s="35"/>
      <c r="H37" s="35"/>
      <c r="I37" s="8"/>
      <c r="J37" s="8"/>
      <c r="K37" s="8"/>
      <c r="M37" s="5"/>
      <c r="O37" s="7"/>
      <c r="P37" s="7"/>
    </row>
    <row r="38" spans="1:16" ht="10.5" customHeight="1">
      <c r="A38" s="11"/>
      <c r="B38" s="34"/>
      <c r="C38" s="35"/>
      <c r="D38" s="35"/>
      <c r="E38" s="35"/>
      <c r="F38" s="35"/>
      <c r="G38" s="35"/>
      <c r="H38" s="35"/>
      <c r="I38" s="8"/>
      <c r="J38" s="8"/>
      <c r="K38" s="8"/>
      <c r="M38" s="5"/>
      <c r="O38" s="7"/>
      <c r="P38" s="7"/>
    </row>
    <row r="39" spans="1:16" ht="35.15" customHeight="1">
      <c r="A39" s="482" t="s">
        <v>95</v>
      </c>
      <c r="B39" s="482"/>
      <c r="C39" s="482"/>
      <c r="D39" s="482"/>
      <c r="E39" s="482"/>
      <c r="F39" s="482"/>
      <c r="G39" s="482"/>
      <c r="H39" s="482"/>
      <c r="I39" s="482"/>
      <c r="J39" s="482"/>
      <c r="K39" s="482"/>
      <c r="M39" s="5"/>
      <c r="O39" s="7"/>
      <c r="P39" s="7"/>
    </row>
    <row r="40" spans="1:16" s="4" customFormat="1" ht="37.5" customHeight="1">
      <c r="A40" s="9"/>
      <c r="B40" s="19" t="s">
        <v>45</v>
      </c>
      <c r="C40" s="36" t="s">
        <v>26</v>
      </c>
      <c r="D40" s="50" t="s">
        <v>27</v>
      </c>
      <c r="E40" s="50" t="s">
        <v>19</v>
      </c>
      <c r="F40" s="60" t="s">
        <v>6</v>
      </c>
      <c r="G40" s="60" t="s">
        <v>18</v>
      </c>
      <c r="H40" s="50" t="s">
        <v>30</v>
      </c>
      <c r="I40" s="60" t="s">
        <v>31</v>
      </c>
      <c r="J40" s="60" t="s">
        <v>33</v>
      </c>
      <c r="K40" s="85" t="s">
        <v>34</v>
      </c>
      <c r="L40" s="96"/>
      <c r="O40" s="100"/>
      <c r="P40" s="100"/>
    </row>
    <row r="41" spans="1:16" ht="25" customHeight="1">
      <c r="A41" s="13">
        <v>1</v>
      </c>
      <c r="B41" s="29" t="s">
        <v>64</v>
      </c>
      <c r="C41" s="47">
        <v>2502</v>
      </c>
      <c r="D41" s="58">
        <f>SUMIF(所蔵資料状況!$J$61:$J$82,$L41,所蔵資料状況!$C$61:$C$82)</f>
        <v>21346</v>
      </c>
      <c r="E41" s="52">
        <f>SUMIF(所蔵資料状況!$J$61:$J$82,$L41,所蔵資料状況!$G$61:$G$82)</f>
        <v>872000</v>
      </c>
      <c r="F41" s="52">
        <f>SUMIF(利用状況!$P$62:$P$83,$L41,利用状況!$C$62:$C$83)</f>
        <v>3874</v>
      </c>
      <c r="G41" s="52">
        <f>SUMIF(職員・施設!$W$62:$W$83,$L41,職員・施設!$F$62:$F$83)</f>
        <v>9</v>
      </c>
      <c r="H41" s="52">
        <f>SUMIF(職員・施設!$W$62:$W$83,$L41,職員・施設!$G$62:$G$83)</f>
        <v>1</v>
      </c>
      <c r="I41" s="77">
        <f t="shared" ref="I41:I48" si="5">D41/C41</f>
        <v>8.5315747402078337</v>
      </c>
      <c r="J41" s="77">
        <f t="shared" ref="J41:J48" si="6">E41/C41</f>
        <v>348.52118305355714</v>
      </c>
      <c r="K41" s="92">
        <f t="shared" ref="K41:K48" si="7">F41/C41</f>
        <v>1.5483613109512391</v>
      </c>
      <c r="L41" s="6" t="s">
        <v>40</v>
      </c>
    </row>
    <row r="42" spans="1:16" ht="25" customHeight="1">
      <c r="A42" s="13">
        <v>2</v>
      </c>
      <c r="B42" s="29" t="s">
        <v>41</v>
      </c>
      <c r="C42" s="47">
        <v>13360</v>
      </c>
      <c r="D42" s="52">
        <f>SUMIF(所蔵資料状況!$J$61:$J$82,$L42,所蔵資料状況!$C$61:$C$82)</f>
        <v>23536</v>
      </c>
      <c r="E42" s="52">
        <f>SUMIF(所蔵資料状況!$J$61:$J$82,$L42,所蔵資料状況!$G$61:$G$82)</f>
        <v>900000</v>
      </c>
      <c r="F42" s="52">
        <f>SUMIF(利用状況!$P$62:$P$83,$L42,利用状況!$C$62:$C$83)</f>
        <v>7256</v>
      </c>
      <c r="G42" s="52">
        <f>SUMIF(職員・施設!$W$62:$W$83,$L42,職員・施設!$F$62:$F$83)</f>
        <v>8</v>
      </c>
      <c r="H42" s="52">
        <f>SUMIF(職員・施設!$W$62:$W$83,$L42,職員・施設!$G$62:$G$83)</f>
        <v>0</v>
      </c>
      <c r="I42" s="77">
        <f t="shared" si="5"/>
        <v>1.7616766467065867</v>
      </c>
      <c r="J42" s="77">
        <f t="shared" si="6"/>
        <v>67.365269461077844</v>
      </c>
      <c r="K42" s="92">
        <f t="shared" si="7"/>
        <v>0.54311377245508985</v>
      </c>
      <c r="L42" s="6" t="s">
        <v>96</v>
      </c>
    </row>
    <row r="43" spans="1:16" ht="25" customHeight="1">
      <c r="A43" s="13">
        <v>3</v>
      </c>
      <c r="B43" s="29" t="s">
        <v>23</v>
      </c>
      <c r="C43" s="47">
        <v>5701</v>
      </c>
      <c r="D43" s="52">
        <f>SUMIF(所蔵資料状況!$J$61:$J$82,$L43,所蔵資料状況!$C$61:$C$82)</f>
        <v>29484</v>
      </c>
      <c r="E43" s="52">
        <f>SUMIF(所蔵資料状況!$J$61:$J$82,$L43,所蔵資料状況!$G$61:$G$82)</f>
        <v>2260000</v>
      </c>
      <c r="F43" s="52">
        <f>SUMIF(利用状況!$P$62:$P$83,$L43,利用状況!$C$62:$C$83)</f>
        <v>13409</v>
      </c>
      <c r="G43" s="52">
        <f>SUMIF(職員・施設!$W$62:$W$83,$L43,職員・施設!$F$62:$F$83)</f>
        <v>10</v>
      </c>
      <c r="H43" s="52">
        <f>SUMIF(職員・施設!$W$62:$W$83,$L43,職員・施設!$G$62:$G$83)</f>
        <v>2</v>
      </c>
      <c r="I43" s="77">
        <f t="shared" si="5"/>
        <v>5.1717242589019472</v>
      </c>
      <c r="J43" s="77">
        <f t="shared" si="6"/>
        <v>396.42168040694617</v>
      </c>
      <c r="K43" s="92">
        <f t="shared" si="7"/>
        <v>2.3520435011401508</v>
      </c>
      <c r="L43" s="6" t="s">
        <v>80</v>
      </c>
    </row>
    <row r="44" spans="1:16" ht="25" customHeight="1">
      <c r="A44" s="12">
        <v>4</v>
      </c>
      <c r="B44" s="30" t="s">
        <v>99</v>
      </c>
      <c r="C44" s="48">
        <v>7425</v>
      </c>
      <c r="D44" s="56">
        <f>SUMIF(所蔵資料状況!$J$61:$J$82,$L44,所蔵資料状況!$C$61:$C$82)</f>
        <v>7562</v>
      </c>
      <c r="E44" s="56">
        <f>SUMIF(所蔵資料状況!$J$61:$J$82,$L44,所蔵資料状況!$G$61:$G$82)</f>
        <v>550000</v>
      </c>
      <c r="F44" s="56">
        <f>SUMIF(利用状況!$P$62:$P$83,$L44,利用状況!$C$62:$C$83)</f>
        <v>6670</v>
      </c>
      <c r="G44" s="56">
        <f>SUMIF(職員・施設!$W$62:$W$83,$L44,職員・施設!$F$62:$F$83)</f>
        <v>5</v>
      </c>
      <c r="H44" s="56">
        <f>SUMIF(職員・施設!$W$62:$W$83,$L44,職員・施設!$G$62:$G$83)</f>
        <v>2</v>
      </c>
      <c r="I44" s="78">
        <f t="shared" si="5"/>
        <v>1.0184511784511785</v>
      </c>
      <c r="J44" s="78">
        <f t="shared" si="6"/>
        <v>74.074074074074076</v>
      </c>
      <c r="K44" s="93">
        <f t="shared" si="7"/>
        <v>0.89831649831649829</v>
      </c>
      <c r="L44" s="6" t="s">
        <v>48</v>
      </c>
    </row>
    <row r="45" spans="1:16" ht="25" customHeight="1">
      <c r="A45" s="13">
        <v>5</v>
      </c>
      <c r="B45" s="29" t="s">
        <v>100</v>
      </c>
      <c r="C45" s="47">
        <v>4077</v>
      </c>
      <c r="D45" s="52">
        <f>SUMIF(所蔵資料状況!$J$61:$J$82,$L45,所蔵資料状況!$C$61:$C$82)</f>
        <v>4438</v>
      </c>
      <c r="E45" s="52">
        <f>SUMIF(所蔵資料状況!$J$61:$J$82,$L45,所蔵資料状況!$G$61:$G$82)</f>
        <v>200000</v>
      </c>
      <c r="F45" s="52">
        <f>SUMIF(利用状況!$P$62:$P$83,$L45,利用状況!$C$62:$C$83)</f>
        <v>1628</v>
      </c>
      <c r="G45" s="52">
        <f>SUMIF(職員・施設!$W$62:$W$83,$L45,職員・施設!$F$62:$F$83)</f>
        <v>7</v>
      </c>
      <c r="H45" s="52">
        <f>SUMIF(職員・施設!$W$62:$W$83,$L45,職員・施設!$G$62:$G$83)</f>
        <v>0</v>
      </c>
      <c r="I45" s="77">
        <f t="shared" si="5"/>
        <v>1.0885454991415255</v>
      </c>
      <c r="J45" s="77">
        <f t="shared" si="6"/>
        <v>49.055678194751046</v>
      </c>
      <c r="K45" s="92">
        <f t="shared" si="7"/>
        <v>0.39931322050527346</v>
      </c>
      <c r="L45" s="6" t="s">
        <v>101</v>
      </c>
    </row>
    <row r="46" spans="1:16" ht="25" customHeight="1">
      <c r="A46" s="13">
        <v>6</v>
      </c>
      <c r="B46" s="29" t="s">
        <v>103</v>
      </c>
      <c r="C46" s="47">
        <v>2752</v>
      </c>
      <c r="D46" s="52">
        <f>SUMIF(所蔵資料状況!$J$61:$J$82,$L46,所蔵資料状況!$C$61:$C$82)</f>
        <v>7527</v>
      </c>
      <c r="E46" s="52">
        <f>SUMIF(所蔵資料状況!$J$61:$J$82,$L46,所蔵資料状況!$G$61:$G$82)</f>
        <v>250000</v>
      </c>
      <c r="F46" s="52">
        <f>SUMIF(利用状況!$P$62:$P$83,$L46,利用状況!$C$62:$C$83)</f>
        <v>1701</v>
      </c>
      <c r="G46" s="52">
        <f>SUMIF(職員・施設!$W$62:$W$83,$L46,職員・施設!$F$62:$F$83)</f>
        <v>4</v>
      </c>
      <c r="H46" s="52">
        <f>SUMIF(職員・施設!$W$62:$W$83,$L46,職員・施設!$G$62:$G$83)</f>
        <v>0</v>
      </c>
      <c r="I46" s="77">
        <f t="shared" si="5"/>
        <v>2.7351017441860463</v>
      </c>
      <c r="J46" s="77">
        <f t="shared" si="6"/>
        <v>90.843023255813947</v>
      </c>
      <c r="K46" s="92">
        <f t="shared" si="7"/>
        <v>0.61809593023255816</v>
      </c>
      <c r="L46" s="6" t="s">
        <v>104</v>
      </c>
    </row>
    <row r="47" spans="1:16" ht="25" customHeight="1">
      <c r="A47" s="18">
        <v>7</v>
      </c>
      <c r="B47" s="32" t="s">
        <v>105</v>
      </c>
      <c r="C47" s="46">
        <v>2450</v>
      </c>
      <c r="D47" s="53">
        <f>SUMIF(所蔵資料状況!$J$61:$J$82,$L47,所蔵資料状況!$C$61:$C$82)</f>
        <v>10601</v>
      </c>
      <c r="E47" s="53">
        <f>SUMIF(所蔵資料状況!$J$61:$J$82,$L47,所蔵資料状況!$G$61:$G$82)</f>
        <v>625000</v>
      </c>
      <c r="F47" s="53">
        <f>SUMIF(利用状況!$P$62:$P$83,$L47,利用状況!$C$62:$C$83)</f>
        <v>2427</v>
      </c>
      <c r="G47" s="53">
        <f>SUMIF(職員・施設!$W$62:$W$83,$L47,職員・施設!$F$62:$F$83)</f>
        <v>2</v>
      </c>
      <c r="H47" s="53">
        <f>SUMIF(職員・施設!$W$62:$W$83,$L47,職員・施設!$G$62:$G$83)</f>
        <v>0</v>
      </c>
      <c r="I47" s="79">
        <f t="shared" si="5"/>
        <v>4.3269387755102038</v>
      </c>
      <c r="J47" s="79">
        <f t="shared" si="6"/>
        <v>255.10204081632654</v>
      </c>
      <c r="K47" s="94">
        <f t="shared" si="7"/>
        <v>0.99061224489795918</v>
      </c>
      <c r="L47" s="6" t="s">
        <v>109</v>
      </c>
    </row>
    <row r="48" spans="1:16" ht="25" customHeight="1">
      <c r="A48" s="10"/>
      <c r="B48" s="33" t="s">
        <v>91</v>
      </c>
      <c r="C48" s="37">
        <f>SUM(C41:C47)</f>
        <v>38267</v>
      </c>
      <c r="D48" s="42">
        <f>SUM(D41:D47)</f>
        <v>104494</v>
      </c>
      <c r="E48" s="42">
        <f>SUM(E41:E47)</f>
        <v>5657000</v>
      </c>
      <c r="F48" s="42">
        <f>SUM(F41:F47)</f>
        <v>36965</v>
      </c>
      <c r="G48" s="42">
        <f>SUM(G41:G47)</f>
        <v>45</v>
      </c>
      <c r="H48" s="42">
        <f t="shared" ref="H48" si="8">SUM(H41:H47)</f>
        <v>5</v>
      </c>
      <c r="I48" s="80">
        <f t="shared" si="5"/>
        <v>2.7306556563096138</v>
      </c>
      <c r="J48" s="80">
        <f t="shared" si="6"/>
        <v>147.82972273760683</v>
      </c>
      <c r="K48" s="91">
        <f t="shared" si="7"/>
        <v>0.96597590613322182</v>
      </c>
    </row>
    <row r="49" spans="1:16" s="6" customFormat="1" ht="13.5" customHeight="1">
      <c r="A49" s="11"/>
      <c r="B49" s="4"/>
      <c r="C49" s="8"/>
      <c r="D49" s="8"/>
      <c r="E49" s="8"/>
      <c r="F49" s="8"/>
      <c r="G49" s="8"/>
      <c r="H49" s="8"/>
      <c r="I49" s="8"/>
      <c r="J49" s="8"/>
      <c r="K49" s="8"/>
      <c r="M49" s="99"/>
      <c r="N49" s="8"/>
      <c r="O49" s="8"/>
      <c r="P49" s="8"/>
    </row>
    <row r="50" spans="1:16" s="6" customFormat="1" ht="26.25" customHeight="1">
      <c r="A50" s="484" t="s">
        <v>111</v>
      </c>
      <c r="B50" s="485"/>
      <c r="C50" s="49">
        <f>C3</f>
        <v>884877</v>
      </c>
      <c r="D50" s="59">
        <f>D48+D36+D25</f>
        <v>3596135</v>
      </c>
      <c r="E50" s="59">
        <f>E48+E36+E25</f>
        <v>153861227</v>
      </c>
      <c r="F50" s="59">
        <f>F48+F36+F25</f>
        <v>2135117</v>
      </c>
      <c r="G50" s="59">
        <f>G48+G36+G25</f>
        <v>438</v>
      </c>
      <c r="H50" s="59">
        <f>H48+H36+H25</f>
        <v>139</v>
      </c>
      <c r="I50" s="81">
        <f>D50/C50</f>
        <v>4.0639942048442892</v>
      </c>
      <c r="J50" s="81">
        <f>E50/C50</f>
        <v>173.8786599719509</v>
      </c>
      <c r="K50" s="95">
        <f>F50/C50</f>
        <v>2.4128969336981299</v>
      </c>
      <c r="M50" s="99"/>
      <c r="N50" s="8"/>
      <c r="O50" s="8"/>
      <c r="P50" s="8"/>
    </row>
    <row r="51" spans="1:16" s="6" customFormat="1" ht="46.5" customHeight="1">
      <c r="A51" s="11"/>
      <c r="B51" s="477" t="s">
        <v>183</v>
      </c>
      <c r="C51" s="477"/>
      <c r="D51" s="477"/>
      <c r="E51" s="477"/>
      <c r="F51" s="477"/>
      <c r="G51" s="477"/>
      <c r="H51" s="477"/>
      <c r="I51" s="477"/>
      <c r="J51" s="477"/>
      <c r="K51" s="477"/>
      <c r="M51" s="99"/>
      <c r="N51" s="8"/>
      <c r="O51" s="8"/>
      <c r="P51" s="8"/>
    </row>
    <row r="52" spans="1:16" s="6" customFormat="1" ht="35.15" customHeight="1">
      <c r="A52" s="11"/>
      <c r="B52" s="35" t="s">
        <v>88</v>
      </c>
      <c r="C52" s="8">
        <f>C3</f>
        <v>884877</v>
      </c>
      <c r="D52" s="4">
        <f>SUM(D48,D36,D25,D3)</f>
        <v>4638161</v>
      </c>
      <c r="E52" s="4">
        <f>SUM(E48,E36,E25,E3)</f>
        <v>193766137</v>
      </c>
      <c r="F52" s="4">
        <f>SUM(F48,F36,F25,F3)</f>
        <v>2472308</v>
      </c>
      <c r="G52" s="4">
        <f>SUM(G48,G36,G25,G3)</f>
        <v>485</v>
      </c>
      <c r="H52" s="4">
        <f>SUM(H48,H36,H25,H3)</f>
        <v>167</v>
      </c>
      <c r="I52" s="8"/>
      <c r="J52" s="8"/>
      <c r="K52" s="8"/>
      <c r="M52" s="99"/>
      <c r="N52" s="8"/>
      <c r="O52" s="8"/>
      <c r="P52" s="8"/>
    </row>
    <row r="53" spans="1:16" s="6" customFormat="1" ht="35.15" customHeight="1">
      <c r="A53" s="11"/>
      <c r="B53" s="35" t="s">
        <v>112</v>
      </c>
      <c r="C53" s="8">
        <f>C25+C48</f>
        <v>884634</v>
      </c>
      <c r="D53" s="4">
        <f>所蔵資料状況!C56+所蔵資料状況!C83</f>
        <v>4638161</v>
      </c>
      <c r="E53" s="4">
        <f>所蔵資料状況!G56+所蔵資料状況!G83</f>
        <v>193634137</v>
      </c>
      <c r="F53" s="4">
        <f>利用状況!C57+利用状況!C84</f>
        <v>2472308</v>
      </c>
      <c r="G53" s="4">
        <f>職員・施設!F57+職員・施設!F84</f>
        <v>485</v>
      </c>
      <c r="H53" s="4">
        <f>職員・施設!G57+職員・施設!G84</f>
        <v>167</v>
      </c>
      <c r="I53" s="8"/>
      <c r="J53" s="8"/>
      <c r="K53" s="8"/>
      <c r="M53" s="99"/>
      <c r="N53" s="8"/>
      <c r="O53" s="8"/>
      <c r="P53" s="8"/>
    </row>
    <row r="54" spans="1:16" s="6" customFormat="1" ht="35.15" customHeight="1">
      <c r="A54" s="11"/>
      <c r="B54" s="35" t="s">
        <v>77</v>
      </c>
      <c r="C54" s="8"/>
      <c r="D54" s="4" t="str">
        <f>IF(D52=D53,"OK","NG")</f>
        <v>OK</v>
      </c>
      <c r="E54" s="4" t="str">
        <f>IF(E52=E53,"OK","NG")</f>
        <v>NG</v>
      </c>
      <c r="F54" s="4" t="str">
        <f>IF(F52=F53,"OK","NG")</f>
        <v>OK</v>
      </c>
      <c r="G54" s="4" t="str">
        <f>IF(G52=G53,"OK","NG")</f>
        <v>OK</v>
      </c>
      <c r="H54" s="4" t="str">
        <f>IF(H52=H53,"OK","NG")</f>
        <v>OK</v>
      </c>
      <c r="I54" s="8"/>
      <c r="J54" s="8"/>
      <c r="K54" s="8"/>
      <c r="M54" s="99"/>
      <c r="N54" s="8"/>
      <c r="O54" s="8"/>
      <c r="P54" s="8"/>
    </row>
  </sheetData>
  <mergeCells count="12">
    <mergeCell ref="A1:K1"/>
    <mergeCell ref="A5:K5"/>
    <mergeCell ref="A28:K28"/>
    <mergeCell ref="A39:K39"/>
    <mergeCell ref="A50:B50"/>
    <mergeCell ref="B51:K51"/>
    <mergeCell ref="A25:A26"/>
    <mergeCell ref="D25:D26"/>
    <mergeCell ref="E25:E26"/>
    <mergeCell ref="F25:F26"/>
    <mergeCell ref="G25:G26"/>
    <mergeCell ref="H25:H26"/>
  </mergeCells>
  <phoneticPr fontId="20"/>
  <printOptions horizontalCentered="1"/>
  <pageMargins left="0.70866141732283472" right="0.62992125984251968" top="0.59055118110236227" bottom="0.59055118110236227" header="0.51181102362204722" footer="0.19685039370078741"/>
  <pageSetup paperSize="9" scale="59" firstPageNumber="28" orientation="portrait" useFirstPageNumber="1" r:id="rId1"/>
  <headerFooter alignWithMargins="0">
    <oddFooter>&amp;C&amp;"ＭＳ Ｐ明朝,標準"&amp;16-&amp;P+30-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3"/>
  </sheetPr>
  <dimension ref="A1:W110"/>
  <sheetViews>
    <sheetView tabSelected="1" zoomScaleSheetLayoutView="100" workbookViewId="0">
      <pane xSplit="1" ySplit="4" topLeftCell="B5" activePane="bottomRight" state="frozen"/>
      <selection sqref="A1:K1"/>
      <selection pane="topRight" sqref="A1:K1"/>
      <selection pane="bottomLeft" sqref="A1:K1"/>
      <selection pane="bottomRight" activeCell="B1" sqref="B1"/>
    </sheetView>
  </sheetViews>
  <sheetFormatPr defaultColWidth="9" defaultRowHeight="20.149999999999999" customHeight="1"/>
  <cols>
    <col min="1" max="1" width="4.26953125" style="556" customWidth="1"/>
    <col min="2" max="2" width="35.6328125" style="375" customWidth="1"/>
    <col min="3" max="6" width="8" style="378" customWidth="1"/>
    <col min="7" max="7" width="8.7265625" style="378" bestFit="1" customWidth="1"/>
    <col min="8" max="8" width="3.6328125" style="385" customWidth="1"/>
    <col min="9" max="9" width="3.08984375" style="386" customWidth="1"/>
    <col min="10" max="10" width="0.90625" style="387" customWidth="1"/>
    <col min="11" max="11" width="3.08984375" style="386" customWidth="1"/>
    <col min="12" max="12" width="0.90625" style="388" customWidth="1"/>
    <col min="13" max="13" width="3.08984375" style="386" customWidth="1"/>
    <col min="14" max="14" width="3.6328125" style="385" customWidth="1"/>
    <col min="15" max="15" width="3.08984375" style="386" customWidth="1"/>
    <col min="16" max="16" width="0.90625" style="378" customWidth="1"/>
    <col min="17" max="17" width="3.08984375" style="386" customWidth="1"/>
    <col min="18" max="18" width="0.90625" style="378" customWidth="1"/>
    <col min="19" max="19" width="3.08984375" style="386" customWidth="1"/>
    <col min="20" max="20" width="10.6328125" style="378" customWidth="1"/>
    <col min="21" max="21" width="8" style="386" bestFit="1" customWidth="1"/>
    <col min="22" max="22" width="19.08984375" style="378" customWidth="1"/>
    <col min="23" max="23" width="11.08984375" style="377" customWidth="1"/>
    <col min="24" max="24" width="9" style="378" bestFit="1" customWidth="1"/>
    <col min="25" max="16384" width="9" style="378"/>
  </cols>
  <sheetData>
    <row r="1" spans="1:23" ht="45" customHeight="1">
      <c r="A1" s="374" t="s">
        <v>3</v>
      </c>
      <c r="C1" s="378" t="s">
        <v>142</v>
      </c>
    </row>
    <row r="2" spans="1:23" ht="45.75" customHeight="1">
      <c r="A2" s="374"/>
      <c r="B2" s="374" t="s">
        <v>211</v>
      </c>
    </row>
    <row r="3" spans="1:23" s="101" customFormat="1" ht="18" customHeight="1">
      <c r="A3" s="489"/>
      <c r="B3" s="491" t="s">
        <v>218</v>
      </c>
      <c r="C3" s="496" t="s">
        <v>114</v>
      </c>
      <c r="D3" s="496"/>
      <c r="E3" s="496"/>
      <c r="F3" s="496"/>
      <c r="G3" s="497"/>
      <c r="H3" s="486" t="s">
        <v>115</v>
      </c>
      <c r="I3" s="487"/>
      <c r="J3" s="487"/>
      <c r="K3" s="487"/>
      <c r="L3" s="487"/>
      <c r="M3" s="487"/>
      <c r="N3" s="487"/>
      <c r="O3" s="487"/>
      <c r="P3" s="487"/>
      <c r="Q3" s="487"/>
      <c r="R3" s="487"/>
      <c r="S3" s="487"/>
      <c r="T3" s="487"/>
      <c r="U3" s="487"/>
      <c r="V3" s="488"/>
      <c r="W3" s="377"/>
    </row>
    <row r="4" spans="1:23" s="101" customFormat="1" ht="30" customHeight="1">
      <c r="A4" s="490"/>
      <c r="B4" s="492"/>
      <c r="C4" s="389" t="s">
        <v>116</v>
      </c>
      <c r="D4" s="390" t="s">
        <v>97</v>
      </c>
      <c r="E4" s="391" t="s">
        <v>118</v>
      </c>
      <c r="F4" s="392" t="s">
        <v>91</v>
      </c>
      <c r="G4" s="393" t="s">
        <v>120</v>
      </c>
      <c r="H4" s="486" t="s">
        <v>12</v>
      </c>
      <c r="I4" s="487"/>
      <c r="J4" s="487"/>
      <c r="K4" s="487"/>
      <c r="L4" s="487"/>
      <c r="M4" s="488"/>
      <c r="N4" s="486" t="s">
        <v>121</v>
      </c>
      <c r="O4" s="487"/>
      <c r="P4" s="487"/>
      <c r="Q4" s="487"/>
      <c r="R4" s="487"/>
      <c r="S4" s="488"/>
      <c r="T4" s="394" t="s">
        <v>122</v>
      </c>
      <c r="U4" s="394" t="s">
        <v>81</v>
      </c>
      <c r="V4" s="395" t="s">
        <v>123</v>
      </c>
      <c r="W4" s="373" t="s">
        <v>53</v>
      </c>
    </row>
    <row r="5" spans="1:23" s="101" customFormat="1" ht="27" customHeight="1">
      <c r="A5" s="493">
        <v>1</v>
      </c>
      <c r="B5" s="445" t="s">
        <v>124</v>
      </c>
      <c r="C5" s="446">
        <v>27</v>
      </c>
      <c r="D5" s="447">
        <v>0</v>
      </c>
      <c r="E5" s="448">
        <v>14</v>
      </c>
      <c r="F5" s="449">
        <v>41</v>
      </c>
      <c r="G5" s="450">
        <v>25</v>
      </c>
      <c r="H5" s="425" t="s">
        <v>125</v>
      </c>
      <c r="I5" s="426">
        <v>32</v>
      </c>
      <c r="J5" s="427" t="s">
        <v>127</v>
      </c>
      <c r="K5" s="426">
        <v>4</v>
      </c>
      <c r="L5" s="427"/>
      <c r="M5" s="428"/>
      <c r="N5" s="429" t="s">
        <v>128</v>
      </c>
      <c r="O5" s="426">
        <v>5</v>
      </c>
      <c r="P5" s="426" t="s">
        <v>127</v>
      </c>
      <c r="Q5" s="426">
        <v>3</v>
      </c>
      <c r="R5" s="426" t="s">
        <v>127</v>
      </c>
      <c r="S5" s="428">
        <v>31</v>
      </c>
      <c r="T5" s="430">
        <v>12446</v>
      </c>
      <c r="U5" s="431"/>
      <c r="V5" s="432" t="s">
        <v>129</v>
      </c>
      <c r="W5" s="377"/>
    </row>
    <row r="6" spans="1:23" s="101" customFormat="1" ht="27" customHeight="1">
      <c r="A6" s="494"/>
      <c r="B6" s="103" t="s">
        <v>131</v>
      </c>
      <c r="C6" s="441">
        <v>1</v>
      </c>
      <c r="D6" s="442">
        <v>1</v>
      </c>
      <c r="E6" s="443">
        <v>4</v>
      </c>
      <c r="F6" s="444">
        <v>6</v>
      </c>
      <c r="G6" s="438">
        <v>3</v>
      </c>
      <c r="H6" s="433" t="s">
        <v>132</v>
      </c>
      <c r="I6" s="434">
        <v>18</v>
      </c>
      <c r="J6" s="435" t="s">
        <v>127</v>
      </c>
      <c r="K6" s="434">
        <v>4</v>
      </c>
      <c r="L6" s="435" t="s">
        <v>127</v>
      </c>
      <c r="M6" s="436">
        <v>28</v>
      </c>
      <c r="N6" s="437"/>
      <c r="O6" s="434"/>
      <c r="P6" s="434"/>
      <c r="Q6" s="434"/>
      <c r="R6" s="434"/>
      <c r="S6" s="436"/>
      <c r="T6" s="438">
        <v>862</v>
      </c>
      <c r="U6" s="439"/>
      <c r="V6" s="440"/>
      <c r="W6" s="377"/>
    </row>
    <row r="7" spans="1:23" s="129" customFormat="1" ht="27" customHeight="1">
      <c r="A7" s="121">
        <v>2</v>
      </c>
      <c r="B7" s="122" t="s">
        <v>134</v>
      </c>
      <c r="C7" s="104">
        <v>4</v>
      </c>
      <c r="D7" s="105">
        <v>0</v>
      </c>
      <c r="E7" s="106">
        <v>6</v>
      </c>
      <c r="F7" s="107">
        <v>10</v>
      </c>
      <c r="G7" s="123">
        <v>6</v>
      </c>
      <c r="H7" s="124" t="s">
        <v>222</v>
      </c>
      <c r="I7" s="125">
        <v>12</v>
      </c>
      <c r="J7" s="110" t="s">
        <v>127</v>
      </c>
      <c r="K7" s="125">
        <v>4</v>
      </c>
      <c r="L7" s="126"/>
      <c r="M7" s="111"/>
      <c r="N7" s="112" t="s">
        <v>136</v>
      </c>
      <c r="O7" s="125">
        <v>27</v>
      </c>
      <c r="P7" s="125" t="s">
        <v>127</v>
      </c>
      <c r="Q7" s="125">
        <v>4</v>
      </c>
      <c r="R7" s="109" t="s">
        <v>127</v>
      </c>
      <c r="S7" s="127">
        <v>1</v>
      </c>
      <c r="T7" s="123">
        <v>1073</v>
      </c>
      <c r="U7" s="128"/>
      <c r="V7" s="113" t="s">
        <v>141</v>
      </c>
      <c r="W7" s="114" t="s">
        <v>13</v>
      </c>
    </row>
    <row r="8" spans="1:23" s="129" customFormat="1" ht="27" customHeight="1">
      <c r="A8" s="121">
        <v>3</v>
      </c>
      <c r="B8" s="147" t="s">
        <v>223</v>
      </c>
      <c r="C8" s="152">
        <v>3</v>
      </c>
      <c r="D8" s="153">
        <v>0</v>
      </c>
      <c r="E8" s="154">
        <v>2</v>
      </c>
      <c r="F8" s="474">
        <v>5</v>
      </c>
      <c r="G8" s="155">
        <v>4</v>
      </c>
      <c r="H8" s="148" t="s">
        <v>224</v>
      </c>
      <c r="I8" s="109">
        <v>21</v>
      </c>
      <c r="J8" s="156" t="s">
        <v>127</v>
      </c>
      <c r="K8" s="109">
        <v>4</v>
      </c>
      <c r="L8" s="157" t="s">
        <v>127</v>
      </c>
      <c r="M8" s="158">
        <v>1</v>
      </c>
      <c r="N8" s="159" t="s">
        <v>224</v>
      </c>
      <c r="O8" s="109">
        <v>34</v>
      </c>
      <c r="P8" s="109" t="s">
        <v>127</v>
      </c>
      <c r="Q8" s="109">
        <v>3</v>
      </c>
      <c r="R8" s="109" t="s">
        <v>127</v>
      </c>
      <c r="S8" s="158">
        <v>31</v>
      </c>
      <c r="T8" s="155">
        <v>1004</v>
      </c>
      <c r="U8" s="160" t="s">
        <v>225</v>
      </c>
      <c r="V8" s="161" t="s">
        <v>226</v>
      </c>
      <c r="W8" s="114" t="s">
        <v>13</v>
      </c>
    </row>
    <row r="9" spans="1:23" s="129" customFormat="1" ht="27" customHeight="1">
      <c r="A9" s="121">
        <v>4</v>
      </c>
      <c r="B9" s="147" t="s">
        <v>139</v>
      </c>
      <c r="C9" s="152">
        <v>0</v>
      </c>
      <c r="D9" s="153">
        <v>2</v>
      </c>
      <c r="E9" s="154">
        <v>4</v>
      </c>
      <c r="F9" s="474">
        <v>6</v>
      </c>
      <c r="G9" s="155">
        <v>1</v>
      </c>
      <c r="H9" s="148" t="s">
        <v>224</v>
      </c>
      <c r="I9" s="109">
        <v>50</v>
      </c>
      <c r="J9" s="156" t="s">
        <v>127</v>
      </c>
      <c r="K9" s="109">
        <v>4</v>
      </c>
      <c r="L9" s="157" t="s">
        <v>127</v>
      </c>
      <c r="M9" s="158">
        <v>1</v>
      </c>
      <c r="N9" s="159" t="s">
        <v>224</v>
      </c>
      <c r="O9" s="109">
        <v>55</v>
      </c>
      <c r="P9" s="109" t="s">
        <v>127</v>
      </c>
      <c r="Q9" s="109">
        <v>6</v>
      </c>
      <c r="R9" s="109" t="s">
        <v>127</v>
      </c>
      <c r="S9" s="158">
        <v>3</v>
      </c>
      <c r="T9" s="155">
        <v>550</v>
      </c>
      <c r="U9" s="160"/>
      <c r="V9" s="167" t="s">
        <v>227</v>
      </c>
      <c r="W9" s="114" t="s">
        <v>58</v>
      </c>
    </row>
    <row r="10" spans="1:23" s="129" customFormat="1" ht="27" customHeight="1">
      <c r="A10" s="121">
        <v>5</v>
      </c>
      <c r="B10" s="147" t="s">
        <v>140</v>
      </c>
      <c r="C10" s="152">
        <v>3</v>
      </c>
      <c r="D10" s="153">
        <v>0</v>
      </c>
      <c r="E10" s="154">
        <v>7</v>
      </c>
      <c r="F10" s="474">
        <v>10</v>
      </c>
      <c r="G10" s="155">
        <v>7</v>
      </c>
      <c r="H10" s="148" t="s">
        <v>229</v>
      </c>
      <c r="I10" s="109">
        <v>34</v>
      </c>
      <c r="J10" s="156" t="s">
        <v>127</v>
      </c>
      <c r="K10" s="109">
        <v>4</v>
      </c>
      <c r="L10" s="157" t="s">
        <v>127</v>
      </c>
      <c r="M10" s="158">
        <v>1</v>
      </c>
      <c r="N10" s="159" t="s">
        <v>224</v>
      </c>
      <c r="O10" s="109">
        <v>58</v>
      </c>
      <c r="P10" s="109" t="s">
        <v>127</v>
      </c>
      <c r="Q10" s="109">
        <v>3</v>
      </c>
      <c r="R10" s="109" t="s">
        <v>127</v>
      </c>
      <c r="S10" s="158">
        <v>25</v>
      </c>
      <c r="T10" s="155">
        <v>2242.6</v>
      </c>
      <c r="U10" s="160" t="s">
        <v>225</v>
      </c>
      <c r="V10" s="113" t="s">
        <v>141</v>
      </c>
      <c r="W10" s="114" t="s">
        <v>20</v>
      </c>
    </row>
    <row r="11" spans="1:23" s="129" customFormat="1" ht="27" customHeight="1">
      <c r="A11" s="121">
        <v>6</v>
      </c>
      <c r="B11" s="147" t="s">
        <v>143</v>
      </c>
      <c r="C11" s="152">
        <v>0</v>
      </c>
      <c r="D11" s="153">
        <v>0</v>
      </c>
      <c r="E11" s="154">
        <v>2</v>
      </c>
      <c r="F11" s="474">
        <v>2</v>
      </c>
      <c r="G11" s="155">
        <v>1</v>
      </c>
      <c r="H11" s="148" t="s">
        <v>224</v>
      </c>
      <c r="I11" s="109">
        <v>8</v>
      </c>
      <c r="J11" s="156" t="s">
        <v>127</v>
      </c>
      <c r="K11" s="109">
        <v>6</v>
      </c>
      <c r="L11" s="157" t="s">
        <v>127</v>
      </c>
      <c r="M11" s="158">
        <v>1</v>
      </c>
      <c r="N11" s="159" t="s">
        <v>230</v>
      </c>
      <c r="O11" s="109">
        <v>17</v>
      </c>
      <c r="P11" s="109" t="s">
        <v>127</v>
      </c>
      <c r="Q11" s="109">
        <v>10</v>
      </c>
      <c r="R11" s="109" t="s">
        <v>127</v>
      </c>
      <c r="S11" s="158">
        <v>1</v>
      </c>
      <c r="T11" s="155">
        <v>155</v>
      </c>
      <c r="U11" s="160"/>
      <c r="V11" s="113" t="s">
        <v>141</v>
      </c>
      <c r="W11" s="114" t="s">
        <v>20</v>
      </c>
    </row>
    <row r="12" spans="1:23" s="129" customFormat="1" ht="27" customHeight="1">
      <c r="A12" s="121">
        <v>7</v>
      </c>
      <c r="B12" s="147" t="s">
        <v>144</v>
      </c>
      <c r="C12" s="152">
        <v>0</v>
      </c>
      <c r="D12" s="153">
        <v>0</v>
      </c>
      <c r="E12" s="154">
        <v>2</v>
      </c>
      <c r="F12" s="474">
        <v>2</v>
      </c>
      <c r="G12" s="155">
        <v>1</v>
      </c>
      <c r="H12" s="148" t="s">
        <v>224</v>
      </c>
      <c r="I12" s="109">
        <v>55</v>
      </c>
      <c r="J12" s="156" t="s">
        <v>127</v>
      </c>
      <c r="K12" s="109">
        <v>1</v>
      </c>
      <c r="L12" s="157" t="s">
        <v>127</v>
      </c>
      <c r="M12" s="158">
        <v>25</v>
      </c>
      <c r="N12" s="159" t="s">
        <v>224</v>
      </c>
      <c r="O12" s="109">
        <v>55</v>
      </c>
      <c r="P12" s="109" t="s">
        <v>127</v>
      </c>
      <c r="Q12" s="109">
        <v>1</v>
      </c>
      <c r="R12" s="109"/>
      <c r="S12" s="158"/>
      <c r="T12" s="155">
        <v>721</v>
      </c>
      <c r="U12" s="160"/>
      <c r="V12" s="113" t="s">
        <v>141</v>
      </c>
      <c r="W12" s="114" t="s">
        <v>20</v>
      </c>
    </row>
    <row r="13" spans="1:23" s="129" customFormat="1" ht="27" customHeight="1">
      <c r="A13" s="121">
        <v>8</v>
      </c>
      <c r="B13" s="147" t="s">
        <v>113</v>
      </c>
      <c r="C13" s="152">
        <v>0</v>
      </c>
      <c r="D13" s="153">
        <v>0</v>
      </c>
      <c r="E13" s="154">
        <v>2</v>
      </c>
      <c r="F13" s="474">
        <v>2</v>
      </c>
      <c r="G13" s="155">
        <v>1</v>
      </c>
      <c r="H13" s="148" t="s">
        <v>224</v>
      </c>
      <c r="I13" s="109">
        <v>56</v>
      </c>
      <c r="J13" s="156" t="s">
        <v>127</v>
      </c>
      <c r="K13" s="109">
        <v>7</v>
      </c>
      <c r="L13" s="157"/>
      <c r="M13" s="158"/>
      <c r="N13" s="159" t="s">
        <v>230</v>
      </c>
      <c r="O13" s="109">
        <v>21</v>
      </c>
      <c r="P13" s="109" t="s">
        <v>127</v>
      </c>
      <c r="Q13" s="109">
        <v>1</v>
      </c>
      <c r="R13" s="109" t="s">
        <v>127</v>
      </c>
      <c r="S13" s="158">
        <v>15</v>
      </c>
      <c r="T13" s="155">
        <v>318</v>
      </c>
      <c r="U13" s="160"/>
      <c r="V13" s="113" t="s">
        <v>141</v>
      </c>
      <c r="W13" s="114" t="s">
        <v>20</v>
      </c>
    </row>
    <row r="14" spans="1:23" s="129" customFormat="1" ht="27" customHeight="1">
      <c r="A14" s="121">
        <v>9</v>
      </c>
      <c r="B14" s="147" t="s">
        <v>145</v>
      </c>
      <c r="C14" s="152">
        <v>2</v>
      </c>
      <c r="D14" s="153">
        <v>1</v>
      </c>
      <c r="E14" s="154">
        <v>3</v>
      </c>
      <c r="F14" s="474">
        <v>6</v>
      </c>
      <c r="G14" s="155">
        <v>3</v>
      </c>
      <c r="H14" s="148" t="s">
        <v>230</v>
      </c>
      <c r="I14" s="109">
        <v>3</v>
      </c>
      <c r="J14" s="156" t="s">
        <v>127</v>
      </c>
      <c r="K14" s="109">
        <v>4</v>
      </c>
      <c r="L14" s="157" t="s">
        <v>127</v>
      </c>
      <c r="M14" s="158">
        <v>1</v>
      </c>
      <c r="N14" s="159" t="s">
        <v>230</v>
      </c>
      <c r="O14" s="109">
        <v>3</v>
      </c>
      <c r="P14" s="109" t="s">
        <v>127</v>
      </c>
      <c r="Q14" s="109">
        <v>3</v>
      </c>
      <c r="R14" s="109" t="s">
        <v>127</v>
      </c>
      <c r="S14" s="158">
        <v>15</v>
      </c>
      <c r="T14" s="155">
        <v>596</v>
      </c>
      <c r="U14" s="160"/>
      <c r="V14" s="113" t="s">
        <v>231</v>
      </c>
      <c r="W14" s="114" t="s">
        <v>62</v>
      </c>
    </row>
    <row r="15" spans="1:23" s="129" customFormat="1" ht="27" customHeight="1">
      <c r="A15" s="121">
        <v>10</v>
      </c>
      <c r="B15" s="147" t="s">
        <v>146</v>
      </c>
      <c r="C15" s="152">
        <v>0</v>
      </c>
      <c r="D15" s="153">
        <v>0</v>
      </c>
      <c r="E15" s="154">
        <v>1</v>
      </c>
      <c r="F15" s="474">
        <v>1</v>
      </c>
      <c r="G15" s="155">
        <v>0</v>
      </c>
      <c r="H15" s="148" t="s">
        <v>224</v>
      </c>
      <c r="I15" s="109">
        <v>50</v>
      </c>
      <c r="J15" s="156" t="s">
        <v>127</v>
      </c>
      <c r="K15" s="109">
        <v>9</v>
      </c>
      <c r="L15" s="157"/>
      <c r="M15" s="158"/>
      <c r="N15" s="159" t="s">
        <v>230</v>
      </c>
      <c r="O15" s="109">
        <v>10</v>
      </c>
      <c r="P15" s="109" t="s">
        <v>127</v>
      </c>
      <c r="Q15" s="109">
        <v>4</v>
      </c>
      <c r="R15" s="109"/>
      <c r="S15" s="158"/>
      <c r="T15" s="155">
        <v>184</v>
      </c>
      <c r="U15" s="160"/>
      <c r="V15" s="113" t="s">
        <v>231</v>
      </c>
      <c r="W15" s="114" t="s">
        <v>62</v>
      </c>
    </row>
    <row r="16" spans="1:23" s="129" customFormat="1" ht="27" customHeight="1">
      <c r="A16" s="121">
        <v>11</v>
      </c>
      <c r="B16" s="147" t="s">
        <v>84</v>
      </c>
      <c r="C16" s="152">
        <v>0</v>
      </c>
      <c r="D16" s="153">
        <v>3</v>
      </c>
      <c r="E16" s="154">
        <v>2</v>
      </c>
      <c r="F16" s="474">
        <v>5</v>
      </c>
      <c r="G16" s="155">
        <v>1</v>
      </c>
      <c r="H16" s="148" t="s">
        <v>136</v>
      </c>
      <c r="I16" s="109">
        <v>10</v>
      </c>
      <c r="J16" s="156" t="s">
        <v>127</v>
      </c>
      <c r="K16" s="109">
        <v>6</v>
      </c>
      <c r="L16" s="157" t="s">
        <v>127</v>
      </c>
      <c r="M16" s="158">
        <v>29</v>
      </c>
      <c r="N16" s="159" t="s">
        <v>136</v>
      </c>
      <c r="O16" s="109">
        <v>11</v>
      </c>
      <c r="P16" s="109" t="s">
        <v>127</v>
      </c>
      <c r="Q16" s="109">
        <v>3</v>
      </c>
      <c r="R16" s="109"/>
      <c r="S16" s="158"/>
      <c r="T16" s="155">
        <v>290</v>
      </c>
      <c r="U16" s="160"/>
      <c r="V16" s="113" t="s">
        <v>147</v>
      </c>
      <c r="W16" s="114" t="s">
        <v>37</v>
      </c>
    </row>
    <row r="17" spans="1:23" s="129" customFormat="1" ht="27" customHeight="1">
      <c r="A17" s="121">
        <v>12</v>
      </c>
      <c r="B17" s="147" t="s">
        <v>148</v>
      </c>
      <c r="C17" s="182">
        <v>8</v>
      </c>
      <c r="D17" s="183">
        <v>0</v>
      </c>
      <c r="E17" s="184">
        <v>1</v>
      </c>
      <c r="F17" s="474">
        <v>9</v>
      </c>
      <c r="G17" s="155">
        <v>8</v>
      </c>
      <c r="H17" s="148" t="s">
        <v>229</v>
      </c>
      <c r="I17" s="109">
        <v>35</v>
      </c>
      <c r="J17" s="156" t="s">
        <v>127</v>
      </c>
      <c r="K17" s="109">
        <v>11</v>
      </c>
      <c r="L17" s="157"/>
      <c r="M17" s="158"/>
      <c r="N17" s="159" t="s">
        <v>230</v>
      </c>
      <c r="O17" s="109">
        <v>2</v>
      </c>
      <c r="P17" s="109" t="s">
        <v>127</v>
      </c>
      <c r="Q17" s="109">
        <v>10</v>
      </c>
      <c r="R17" s="109" t="s">
        <v>127</v>
      </c>
      <c r="S17" s="158">
        <v>1</v>
      </c>
      <c r="T17" s="155">
        <v>2198</v>
      </c>
      <c r="U17" s="160"/>
      <c r="V17" s="113" t="s">
        <v>149</v>
      </c>
      <c r="W17" s="114" t="s">
        <v>32</v>
      </c>
    </row>
    <row r="18" spans="1:23" ht="27" customHeight="1">
      <c r="A18" s="396">
        <v>13</v>
      </c>
      <c r="B18" s="397" t="s">
        <v>150</v>
      </c>
      <c r="C18" s="398">
        <v>0</v>
      </c>
      <c r="D18" s="399">
        <v>4</v>
      </c>
      <c r="E18" s="400">
        <v>3</v>
      </c>
      <c r="F18" s="401">
        <v>7</v>
      </c>
      <c r="G18" s="402">
        <v>4</v>
      </c>
      <c r="H18" s="403" t="s">
        <v>152</v>
      </c>
      <c r="I18" s="404">
        <v>31</v>
      </c>
      <c r="J18" s="405" t="s">
        <v>127</v>
      </c>
      <c r="K18" s="404">
        <v>2</v>
      </c>
      <c r="L18" s="406" t="s">
        <v>127</v>
      </c>
      <c r="M18" s="407">
        <v>1</v>
      </c>
      <c r="N18" s="408" t="s">
        <v>152</v>
      </c>
      <c r="O18" s="404">
        <v>6</v>
      </c>
      <c r="P18" s="404" t="s">
        <v>127</v>
      </c>
      <c r="Q18" s="404">
        <v>11</v>
      </c>
      <c r="R18" s="404"/>
      <c r="S18" s="407"/>
      <c r="T18" s="402">
        <v>1255</v>
      </c>
      <c r="U18" s="409"/>
      <c r="V18" s="410" t="s">
        <v>149</v>
      </c>
      <c r="W18" s="213" t="s">
        <v>32</v>
      </c>
    </row>
    <row r="19" spans="1:23" s="188" customFormat="1" ht="27" customHeight="1">
      <c r="A19" s="495">
        <v>14</v>
      </c>
      <c r="B19" s="122" t="s">
        <v>153</v>
      </c>
      <c r="C19" s="152">
        <v>10</v>
      </c>
      <c r="D19" s="153">
        <v>0</v>
      </c>
      <c r="E19" s="185">
        <v>22</v>
      </c>
      <c r="F19" s="186">
        <v>32</v>
      </c>
      <c r="G19" s="187">
        <v>16</v>
      </c>
      <c r="H19" s="148" t="s">
        <v>224</v>
      </c>
      <c r="I19" s="109">
        <v>58</v>
      </c>
      <c r="J19" s="156" t="s">
        <v>127</v>
      </c>
      <c r="K19" s="109">
        <v>4</v>
      </c>
      <c r="L19" s="157" t="s">
        <v>127</v>
      </c>
      <c r="M19" s="158">
        <v>1</v>
      </c>
      <c r="N19" s="159" t="s">
        <v>224</v>
      </c>
      <c r="O19" s="109">
        <v>58</v>
      </c>
      <c r="P19" s="109" t="s">
        <v>127</v>
      </c>
      <c r="Q19" s="109">
        <v>3</v>
      </c>
      <c r="R19" s="109" t="s">
        <v>127</v>
      </c>
      <c r="S19" s="158">
        <v>25</v>
      </c>
      <c r="T19" s="155">
        <v>4806</v>
      </c>
      <c r="U19" s="160" t="s">
        <v>225</v>
      </c>
      <c r="V19" s="161" t="s">
        <v>141</v>
      </c>
      <c r="W19" s="114" t="s">
        <v>65</v>
      </c>
    </row>
    <row r="20" spans="1:23" s="188" customFormat="1" ht="27" customHeight="1">
      <c r="A20" s="528"/>
      <c r="B20" s="122" t="s">
        <v>85</v>
      </c>
      <c r="C20" s="152">
        <v>0</v>
      </c>
      <c r="D20" s="153">
        <v>0</v>
      </c>
      <c r="E20" s="185">
        <v>5</v>
      </c>
      <c r="F20" s="474">
        <v>5</v>
      </c>
      <c r="G20" s="155">
        <v>5</v>
      </c>
      <c r="H20" s="148" t="s">
        <v>136</v>
      </c>
      <c r="I20" s="109">
        <v>23</v>
      </c>
      <c r="J20" s="156" t="s">
        <v>127</v>
      </c>
      <c r="K20" s="109">
        <v>7</v>
      </c>
      <c r="L20" s="157" t="s">
        <v>127</v>
      </c>
      <c r="M20" s="158">
        <v>1</v>
      </c>
      <c r="N20" s="159" t="s">
        <v>154</v>
      </c>
      <c r="O20" s="109">
        <v>55</v>
      </c>
      <c r="P20" s="109" t="s">
        <v>127</v>
      </c>
      <c r="Q20" s="109">
        <v>11</v>
      </c>
      <c r="R20" s="109" t="s">
        <v>127</v>
      </c>
      <c r="S20" s="158">
        <v>22</v>
      </c>
      <c r="T20" s="155">
        <v>450</v>
      </c>
      <c r="U20" s="160"/>
      <c r="V20" s="161" t="s">
        <v>141</v>
      </c>
      <c r="W20" s="114" t="s">
        <v>65</v>
      </c>
    </row>
    <row r="21" spans="1:23" s="129" customFormat="1" ht="27" customHeight="1">
      <c r="A21" s="146">
        <v>15</v>
      </c>
      <c r="B21" s="147" t="s">
        <v>232</v>
      </c>
      <c r="C21" s="152">
        <v>3</v>
      </c>
      <c r="D21" s="153">
        <v>0</v>
      </c>
      <c r="E21" s="185">
        <v>2</v>
      </c>
      <c r="F21" s="107">
        <v>5</v>
      </c>
      <c r="G21" s="123">
        <v>1</v>
      </c>
      <c r="H21" s="148" t="s">
        <v>230</v>
      </c>
      <c r="I21" s="109">
        <v>19</v>
      </c>
      <c r="J21" s="156" t="s">
        <v>127</v>
      </c>
      <c r="K21" s="109">
        <v>4</v>
      </c>
      <c r="L21" s="157" t="s">
        <v>127</v>
      </c>
      <c r="M21" s="158">
        <v>1</v>
      </c>
      <c r="N21" s="159" t="s">
        <v>230</v>
      </c>
      <c r="O21" s="109">
        <v>11</v>
      </c>
      <c r="P21" s="109" t="s">
        <v>127</v>
      </c>
      <c r="Q21" s="109">
        <v>6</v>
      </c>
      <c r="R21" s="109" t="s">
        <v>127</v>
      </c>
      <c r="S21" s="158">
        <v>30</v>
      </c>
      <c r="T21" s="155">
        <v>449</v>
      </c>
      <c r="U21" s="160"/>
      <c r="V21" s="161" t="s">
        <v>141</v>
      </c>
      <c r="W21" s="114" t="s">
        <v>65</v>
      </c>
    </row>
    <row r="22" spans="1:23" s="101" customFormat="1" ht="27" customHeight="1">
      <c r="A22" s="206">
        <v>16</v>
      </c>
      <c r="B22" s="207" t="s">
        <v>156</v>
      </c>
      <c r="C22" s="214">
        <v>8</v>
      </c>
      <c r="D22" s="215">
        <v>0</v>
      </c>
      <c r="E22" s="216">
        <v>5</v>
      </c>
      <c r="F22" s="217">
        <v>13</v>
      </c>
      <c r="G22" s="218">
        <v>6</v>
      </c>
      <c r="H22" s="208" t="s">
        <v>229</v>
      </c>
      <c r="I22" s="219">
        <v>35</v>
      </c>
      <c r="J22" s="220" t="s">
        <v>127</v>
      </c>
      <c r="K22" s="219">
        <v>6</v>
      </c>
      <c r="L22" s="221" t="s">
        <v>127</v>
      </c>
      <c r="M22" s="222">
        <v>1</v>
      </c>
      <c r="N22" s="223" t="s">
        <v>230</v>
      </c>
      <c r="O22" s="219">
        <v>3</v>
      </c>
      <c r="P22" s="219" t="s">
        <v>127</v>
      </c>
      <c r="Q22" s="219">
        <v>3</v>
      </c>
      <c r="R22" s="219" t="s">
        <v>127</v>
      </c>
      <c r="S22" s="222">
        <v>20</v>
      </c>
      <c r="T22" s="218">
        <v>1603</v>
      </c>
      <c r="U22" s="224"/>
      <c r="V22" s="225" t="s">
        <v>141</v>
      </c>
      <c r="W22" s="213" t="s">
        <v>65</v>
      </c>
    </row>
    <row r="23" spans="1:23" s="101" customFormat="1" ht="27" customHeight="1">
      <c r="A23" s="206">
        <v>17</v>
      </c>
      <c r="B23" s="207" t="s">
        <v>155</v>
      </c>
      <c r="C23" s="214">
        <v>5</v>
      </c>
      <c r="D23" s="215">
        <v>0</v>
      </c>
      <c r="E23" s="216">
        <v>8</v>
      </c>
      <c r="F23" s="217">
        <v>13</v>
      </c>
      <c r="G23" s="218">
        <v>7</v>
      </c>
      <c r="H23" s="208" t="s">
        <v>224</v>
      </c>
      <c r="I23" s="219">
        <v>37</v>
      </c>
      <c r="J23" s="220" t="s">
        <v>127</v>
      </c>
      <c r="K23" s="219">
        <v>10</v>
      </c>
      <c r="L23" s="221" t="s">
        <v>127</v>
      </c>
      <c r="M23" s="222">
        <v>15</v>
      </c>
      <c r="N23" s="223" t="s">
        <v>230</v>
      </c>
      <c r="O23" s="219">
        <v>10</v>
      </c>
      <c r="P23" s="219" t="s">
        <v>127</v>
      </c>
      <c r="Q23" s="219">
        <v>3</v>
      </c>
      <c r="R23" s="219" t="s">
        <v>127</v>
      </c>
      <c r="S23" s="222">
        <v>18</v>
      </c>
      <c r="T23" s="218">
        <v>1673</v>
      </c>
      <c r="U23" s="224"/>
      <c r="V23" s="226" t="s">
        <v>141</v>
      </c>
      <c r="W23" s="213" t="s">
        <v>65</v>
      </c>
    </row>
    <row r="24" spans="1:23" s="129" customFormat="1" ht="27" customHeight="1">
      <c r="A24" s="146">
        <v>18</v>
      </c>
      <c r="B24" s="147" t="s">
        <v>9</v>
      </c>
      <c r="C24" s="152">
        <v>2</v>
      </c>
      <c r="D24" s="153">
        <v>0</v>
      </c>
      <c r="E24" s="154">
        <v>3</v>
      </c>
      <c r="F24" s="474">
        <v>5</v>
      </c>
      <c r="G24" s="155">
        <v>0</v>
      </c>
      <c r="H24" s="148" t="s">
        <v>224</v>
      </c>
      <c r="I24" s="109">
        <v>61</v>
      </c>
      <c r="J24" s="156" t="s">
        <v>127</v>
      </c>
      <c r="K24" s="109">
        <v>7</v>
      </c>
      <c r="L24" s="157" t="s">
        <v>127</v>
      </c>
      <c r="M24" s="158">
        <v>26</v>
      </c>
      <c r="N24" s="159" t="s">
        <v>224</v>
      </c>
      <c r="O24" s="109">
        <v>61</v>
      </c>
      <c r="P24" s="109" t="s">
        <v>127</v>
      </c>
      <c r="Q24" s="109">
        <v>3</v>
      </c>
      <c r="R24" s="109" t="s">
        <v>127</v>
      </c>
      <c r="S24" s="158">
        <v>20</v>
      </c>
      <c r="T24" s="155">
        <v>728</v>
      </c>
      <c r="U24" s="160"/>
      <c r="V24" s="113" t="s">
        <v>141</v>
      </c>
      <c r="W24" s="114" t="s">
        <v>65</v>
      </c>
    </row>
    <row r="25" spans="1:23" s="101" customFormat="1" ht="27" customHeight="1">
      <c r="A25" s="206">
        <v>19</v>
      </c>
      <c r="B25" s="207" t="s">
        <v>157</v>
      </c>
      <c r="C25" s="214">
        <v>2</v>
      </c>
      <c r="D25" s="215">
        <v>2</v>
      </c>
      <c r="E25" s="216">
        <v>5</v>
      </c>
      <c r="F25" s="217">
        <v>9</v>
      </c>
      <c r="G25" s="218">
        <v>1</v>
      </c>
      <c r="H25" s="208" t="s">
        <v>224</v>
      </c>
      <c r="I25" s="219">
        <v>29</v>
      </c>
      <c r="J25" s="220" t="s">
        <v>127</v>
      </c>
      <c r="K25" s="219">
        <v>4</v>
      </c>
      <c r="L25" s="221" t="s">
        <v>127</v>
      </c>
      <c r="M25" s="222">
        <v>1</v>
      </c>
      <c r="N25" s="223" t="s">
        <v>224</v>
      </c>
      <c r="O25" s="219">
        <v>52</v>
      </c>
      <c r="P25" s="219" t="s">
        <v>127</v>
      </c>
      <c r="Q25" s="219">
        <v>3</v>
      </c>
      <c r="R25" s="219" t="s">
        <v>127</v>
      </c>
      <c r="S25" s="222">
        <v>31</v>
      </c>
      <c r="T25" s="218">
        <v>440</v>
      </c>
      <c r="U25" s="224"/>
      <c r="V25" s="225" t="s">
        <v>141</v>
      </c>
      <c r="W25" s="213" t="s">
        <v>49</v>
      </c>
    </row>
    <row r="26" spans="1:23" s="101" customFormat="1" ht="27" customHeight="1">
      <c r="A26" s="206">
        <v>20</v>
      </c>
      <c r="B26" s="207" t="s">
        <v>158</v>
      </c>
      <c r="C26" s="214">
        <v>3</v>
      </c>
      <c r="D26" s="215">
        <v>1</v>
      </c>
      <c r="E26" s="216">
        <v>3</v>
      </c>
      <c r="F26" s="217">
        <v>7</v>
      </c>
      <c r="G26" s="218">
        <v>2</v>
      </c>
      <c r="H26" s="208" t="s">
        <v>224</v>
      </c>
      <c r="I26" s="219">
        <v>59</v>
      </c>
      <c r="J26" s="220" t="s">
        <v>127</v>
      </c>
      <c r="K26" s="219">
        <v>4</v>
      </c>
      <c r="L26" s="221" t="s">
        <v>127</v>
      </c>
      <c r="M26" s="222">
        <v>1</v>
      </c>
      <c r="N26" s="223" t="s">
        <v>224</v>
      </c>
      <c r="O26" s="219">
        <v>58</v>
      </c>
      <c r="P26" s="219" t="s">
        <v>127</v>
      </c>
      <c r="Q26" s="219">
        <v>12</v>
      </c>
      <c r="R26" s="219" t="s">
        <v>127</v>
      </c>
      <c r="S26" s="222">
        <v>20</v>
      </c>
      <c r="T26" s="218">
        <v>2364</v>
      </c>
      <c r="U26" s="224"/>
      <c r="V26" s="225" t="s">
        <v>234</v>
      </c>
      <c r="W26" s="213" t="s">
        <v>67</v>
      </c>
    </row>
    <row r="27" spans="1:23" s="101" customFormat="1" ht="27" customHeight="1">
      <c r="A27" s="206">
        <v>21</v>
      </c>
      <c r="B27" s="207" t="s">
        <v>160</v>
      </c>
      <c r="C27" s="214">
        <v>0</v>
      </c>
      <c r="D27" s="215">
        <v>0</v>
      </c>
      <c r="E27" s="216">
        <v>2</v>
      </c>
      <c r="F27" s="217">
        <v>2</v>
      </c>
      <c r="G27" s="218">
        <v>0</v>
      </c>
      <c r="H27" s="208" t="s">
        <v>230</v>
      </c>
      <c r="I27" s="219">
        <v>10</v>
      </c>
      <c r="J27" s="220" t="s">
        <v>127</v>
      </c>
      <c r="K27" s="219">
        <v>4</v>
      </c>
      <c r="L27" s="221" t="s">
        <v>127</v>
      </c>
      <c r="M27" s="222">
        <v>1</v>
      </c>
      <c r="N27" s="223" t="s">
        <v>230</v>
      </c>
      <c r="O27" s="219">
        <v>9</v>
      </c>
      <c r="P27" s="219" t="s">
        <v>127</v>
      </c>
      <c r="Q27" s="219">
        <v>12</v>
      </c>
      <c r="R27" s="219" t="s">
        <v>127</v>
      </c>
      <c r="S27" s="222">
        <v>19</v>
      </c>
      <c r="T27" s="218">
        <v>293</v>
      </c>
      <c r="U27" s="224"/>
      <c r="V27" s="225" t="s">
        <v>234</v>
      </c>
      <c r="W27" s="213" t="s">
        <v>67</v>
      </c>
    </row>
    <row r="28" spans="1:23" s="101" customFormat="1" ht="27" customHeight="1">
      <c r="A28" s="206">
        <v>22</v>
      </c>
      <c r="B28" s="207" t="s">
        <v>161</v>
      </c>
      <c r="C28" s="214">
        <v>0</v>
      </c>
      <c r="D28" s="215">
        <v>0</v>
      </c>
      <c r="E28" s="216">
        <v>0</v>
      </c>
      <c r="F28" s="217">
        <v>0</v>
      </c>
      <c r="G28" s="218">
        <v>0</v>
      </c>
      <c r="H28" s="208" t="s">
        <v>224</v>
      </c>
      <c r="I28" s="219">
        <v>56</v>
      </c>
      <c r="J28" s="220" t="s">
        <v>127</v>
      </c>
      <c r="K28" s="219">
        <v>6</v>
      </c>
      <c r="L28" s="221"/>
      <c r="M28" s="222"/>
      <c r="N28" s="223" t="s">
        <v>224</v>
      </c>
      <c r="O28" s="219">
        <v>56</v>
      </c>
      <c r="P28" s="219" t="s">
        <v>127</v>
      </c>
      <c r="Q28" s="219">
        <v>6</v>
      </c>
      <c r="R28" s="219"/>
      <c r="S28" s="222"/>
      <c r="T28" s="218">
        <v>57</v>
      </c>
      <c r="U28" s="224"/>
      <c r="V28" s="225" t="s">
        <v>234</v>
      </c>
      <c r="W28" s="213" t="s">
        <v>67</v>
      </c>
    </row>
    <row r="29" spans="1:23" s="101" customFormat="1" ht="27" customHeight="1">
      <c r="A29" s="206">
        <v>23</v>
      </c>
      <c r="B29" s="207" t="s">
        <v>21</v>
      </c>
      <c r="C29" s="214">
        <v>0</v>
      </c>
      <c r="D29" s="215">
        <v>0</v>
      </c>
      <c r="E29" s="216">
        <v>0</v>
      </c>
      <c r="F29" s="217">
        <v>0</v>
      </c>
      <c r="G29" s="218">
        <v>0</v>
      </c>
      <c r="H29" s="208" t="s">
        <v>224</v>
      </c>
      <c r="I29" s="219">
        <v>61</v>
      </c>
      <c r="J29" s="220" t="s">
        <v>127</v>
      </c>
      <c r="K29" s="219">
        <v>4</v>
      </c>
      <c r="L29" s="221"/>
      <c r="M29" s="222"/>
      <c r="N29" s="223" t="s">
        <v>224</v>
      </c>
      <c r="O29" s="219">
        <v>61</v>
      </c>
      <c r="P29" s="219" t="s">
        <v>127</v>
      </c>
      <c r="Q29" s="219">
        <v>4</v>
      </c>
      <c r="R29" s="219"/>
      <c r="S29" s="222"/>
      <c r="T29" s="218">
        <v>58</v>
      </c>
      <c r="U29" s="224"/>
      <c r="V29" s="225" t="s">
        <v>234</v>
      </c>
      <c r="W29" s="213" t="s">
        <v>67</v>
      </c>
    </row>
    <row r="30" spans="1:23" s="129" customFormat="1" ht="27" customHeight="1">
      <c r="A30" s="146">
        <v>24</v>
      </c>
      <c r="B30" s="147" t="s">
        <v>162</v>
      </c>
      <c r="C30" s="152">
        <v>3</v>
      </c>
      <c r="D30" s="153">
        <v>0</v>
      </c>
      <c r="E30" s="154">
        <v>2</v>
      </c>
      <c r="F30" s="474">
        <v>5</v>
      </c>
      <c r="G30" s="155">
        <v>3</v>
      </c>
      <c r="H30" s="148" t="s">
        <v>224</v>
      </c>
      <c r="I30" s="156">
        <v>32</v>
      </c>
      <c r="J30" s="109" t="s">
        <v>127</v>
      </c>
      <c r="K30" s="109">
        <v>3</v>
      </c>
      <c r="L30" s="109" t="s">
        <v>127</v>
      </c>
      <c r="M30" s="111">
        <v>28</v>
      </c>
      <c r="N30" s="159" t="s">
        <v>230</v>
      </c>
      <c r="O30" s="156">
        <v>27</v>
      </c>
      <c r="P30" s="109" t="s">
        <v>127</v>
      </c>
      <c r="Q30" s="109">
        <v>4</v>
      </c>
      <c r="R30" s="109" t="s">
        <v>127</v>
      </c>
      <c r="S30" s="111">
        <v>23</v>
      </c>
      <c r="T30" s="155">
        <v>686</v>
      </c>
      <c r="U30" s="160"/>
      <c r="V30" s="113" t="s">
        <v>235</v>
      </c>
      <c r="W30" s="114" t="s">
        <v>54</v>
      </c>
    </row>
    <row r="31" spans="1:23" s="101" customFormat="1" ht="27" customHeight="1">
      <c r="A31" s="206">
        <v>25</v>
      </c>
      <c r="B31" s="207" t="s">
        <v>163</v>
      </c>
      <c r="C31" s="214">
        <v>6</v>
      </c>
      <c r="D31" s="215">
        <v>0</v>
      </c>
      <c r="E31" s="216">
        <v>14</v>
      </c>
      <c r="F31" s="217">
        <v>20</v>
      </c>
      <c r="G31" s="218">
        <v>4</v>
      </c>
      <c r="H31" s="208" t="s">
        <v>229</v>
      </c>
      <c r="I31" s="219">
        <v>36</v>
      </c>
      <c r="J31" s="220" t="s">
        <v>127</v>
      </c>
      <c r="K31" s="219">
        <v>7</v>
      </c>
      <c r="L31" s="221" t="s">
        <v>127</v>
      </c>
      <c r="M31" s="222">
        <v>7</v>
      </c>
      <c r="N31" s="223" t="s">
        <v>230</v>
      </c>
      <c r="O31" s="219">
        <v>23</v>
      </c>
      <c r="P31" s="219" t="s">
        <v>127</v>
      </c>
      <c r="Q31" s="219">
        <v>11</v>
      </c>
      <c r="R31" s="219" t="s">
        <v>127</v>
      </c>
      <c r="S31" s="222">
        <v>10</v>
      </c>
      <c r="T31" s="218">
        <v>2524</v>
      </c>
      <c r="U31" s="224"/>
      <c r="V31" s="225" t="s">
        <v>133</v>
      </c>
      <c r="W31" s="213" t="s">
        <v>28</v>
      </c>
    </row>
    <row r="32" spans="1:23" s="101" customFormat="1" ht="27" customHeight="1">
      <c r="A32" s="206">
        <v>26</v>
      </c>
      <c r="B32" s="207" t="s">
        <v>164</v>
      </c>
      <c r="C32" s="214">
        <v>0</v>
      </c>
      <c r="D32" s="215">
        <v>2</v>
      </c>
      <c r="E32" s="216">
        <v>4</v>
      </c>
      <c r="F32" s="217">
        <v>6</v>
      </c>
      <c r="G32" s="218">
        <v>2</v>
      </c>
      <c r="H32" s="208" t="s">
        <v>230</v>
      </c>
      <c r="I32" s="219">
        <v>15</v>
      </c>
      <c r="J32" s="220" t="s">
        <v>127</v>
      </c>
      <c r="K32" s="219">
        <v>3</v>
      </c>
      <c r="L32" s="221" t="s">
        <v>127</v>
      </c>
      <c r="M32" s="222">
        <v>27</v>
      </c>
      <c r="N32" s="223" t="s">
        <v>230</v>
      </c>
      <c r="O32" s="219">
        <v>15</v>
      </c>
      <c r="P32" s="219" t="s">
        <v>127</v>
      </c>
      <c r="Q32" s="219">
        <v>3</v>
      </c>
      <c r="R32" s="219" t="s">
        <v>127</v>
      </c>
      <c r="S32" s="222">
        <v>10</v>
      </c>
      <c r="T32" s="218">
        <v>867</v>
      </c>
      <c r="U32" s="224"/>
      <c r="V32" s="225" t="s">
        <v>133</v>
      </c>
      <c r="W32" s="213" t="s">
        <v>28</v>
      </c>
    </row>
    <row r="33" spans="1:23" s="101" customFormat="1" ht="27" customHeight="1">
      <c r="A33" s="206">
        <v>27</v>
      </c>
      <c r="B33" s="207" t="s">
        <v>166</v>
      </c>
      <c r="C33" s="214">
        <v>0</v>
      </c>
      <c r="D33" s="215">
        <v>1</v>
      </c>
      <c r="E33" s="216">
        <v>3</v>
      </c>
      <c r="F33" s="217">
        <v>4</v>
      </c>
      <c r="G33" s="218">
        <v>1</v>
      </c>
      <c r="H33" s="208" t="s">
        <v>224</v>
      </c>
      <c r="I33" s="219">
        <v>59</v>
      </c>
      <c r="J33" s="220" t="s">
        <v>127</v>
      </c>
      <c r="K33" s="219">
        <v>4</v>
      </c>
      <c r="L33" s="221" t="s">
        <v>127</v>
      </c>
      <c r="M33" s="222">
        <v>1</v>
      </c>
      <c r="N33" s="223" t="s">
        <v>224</v>
      </c>
      <c r="O33" s="219">
        <v>59</v>
      </c>
      <c r="P33" s="219" t="s">
        <v>127</v>
      </c>
      <c r="Q33" s="219">
        <v>3</v>
      </c>
      <c r="R33" s="219" t="s">
        <v>127</v>
      </c>
      <c r="S33" s="222">
        <v>25</v>
      </c>
      <c r="T33" s="218">
        <v>838</v>
      </c>
      <c r="U33" s="224"/>
      <c r="V33" s="240" t="s">
        <v>133</v>
      </c>
      <c r="W33" s="213" t="s">
        <v>28</v>
      </c>
    </row>
    <row r="34" spans="1:23" s="129" customFormat="1" ht="27" customHeight="1">
      <c r="A34" s="146">
        <v>28</v>
      </c>
      <c r="B34" s="147" t="s">
        <v>167</v>
      </c>
      <c r="C34" s="152">
        <v>1</v>
      </c>
      <c r="D34" s="153">
        <v>1</v>
      </c>
      <c r="E34" s="154">
        <v>3</v>
      </c>
      <c r="F34" s="474">
        <v>5</v>
      </c>
      <c r="G34" s="155">
        <v>1</v>
      </c>
      <c r="H34" s="148" t="s">
        <v>230</v>
      </c>
      <c r="I34" s="109">
        <v>10</v>
      </c>
      <c r="J34" s="156" t="s">
        <v>127</v>
      </c>
      <c r="K34" s="109">
        <v>4</v>
      </c>
      <c r="L34" s="157" t="s">
        <v>127</v>
      </c>
      <c r="M34" s="158">
        <v>17</v>
      </c>
      <c r="N34" s="159" t="s">
        <v>230</v>
      </c>
      <c r="O34" s="109">
        <v>10</v>
      </c>
      <c r="P34" s="109" t="s">
        <v>127</v>
      </c>
      <c r="Q34" s="109">
        <v>3</v>
      </c>
      <c r="R34" s="109" t="s">
        <v>127</v>
      </c>
      <c r="S34" s="158">
        <v>10</v>
      </c>
      <c r="T34" s="155">
        <v>840</v>
      </c>
      <c r="U34" s="160"/>
      <c r="V34" s="113" t="s">
        <v>236</v>
      </c>
      <c r="W34" s="114" t="s">
        <v>50</v>
      </c>
    </row>
    <row r="35" spans="1:23" s="129" customFormat="1" ht="27" customHeight="1">
      <c r="A35" s="146">
        <v>29</v>
      </c>
      <c r="B35" s="245" t="s">
        <v>16</v>
      </c>
      <c r="C35" s="152">
        <v>0</v>
      </c>
      <c r="D35" s="153">
        <v>3</v>
      </c>
      <c r="E35" s="154">
        <v>2</v>
      </c>
      <c r="F35" s="474">
        <v>5</v>
      </c>
      <c r="G35" s="155">
        <v>0</v>
      </c>
      <c r="H35" s="148" t="s">
        <v>152</v>
      </c>
      <c r="I35" s="109">
        <v>25</v>
      </c>
      <c r="J35" s="156" t="s">
        <v>127</v>
      </c>
      <c r="K35" s="109">
        <v>4</v>
      </c>
      <c r="L35" s="157" t="s">
        <v>127</v>
      </c>
      <c r="M35" s="158">
        <v>1</v>
      </c>
      <c r="N35" s="159" t="s">
        <v>224</v>
      </c>
      <c r="O35" s="246">
        <v>56</v>
      </c>
      <c r="P35" s="109" t="s">
        <v>127</v>
      </c>
      <c r="Q35" s="109">
        <v>3</v>
      </c>
      <c r="R35" s="109" t="s">
        <v>127</v>
      </c>
      <c r="S35" s="158">
        <v>31</v>
      </c>
      <c r="T35" s="155">
        <v>268</v>
      </c>
      <c r="U35" s="160"/>
      <c r="V35" s="113" t="s">
        <v>133</v>
      </c>
      <c r="W35" s="114" t="s">
        <v>50</v>
      </c>
    </row>
    <row r="36" spans="1:23" s="129" customFormat="1" ht="27" customHeight="1">
      <c r="A36" s="146">
        <v>30</v>
      </c>
      <c r="B36" s="245" t="s">
        <v>168</v>
      </c>
      <c r="C36" s="152">
        <v>0</v>
      </c>
      <c r="D36" s="153">
        <v>2</v>
      </c>
      <c r="E36" s="154">
        <v>2</v>
      </c>
      <c r="F36" s="474">
        <v>4</v>
      </c>
      <c r="G36" s="155">
        <v>1</v>
      </c>
      <c r="H36" s="148" t="s">
        <v>152</v>
      </c>
      <c r="I36" s="109">
        <v>25</v>
      </c>
      <c r="J36" s="156" t="s">
        <v>127</v>
      </c>
      <c r="K36" s="109">
        <v>4</v>
      </c>
      <c r="L36" s="157" t="s">
        <v>127</v>
      </c>
      <c r="M36" s="158">
        <v>1</v>
      </c>
      <c r="N36" s="159" t="s">
        <v>230</v>
      </c>
      <c r="O36" s="109">
        <v>25</v>
      </c>
      <c r="P36" s="109" t="s">
        <v>127</v>
      </c>
      <c r="Q36" s="109">
        <v>2</v>
      </c>
      <c r="R36" s="109" t="s">
        <v>127</v>
      </c>
      <c r="S36" s="158">
        <v>28</v>
      </c>
      <c r="T36" s="155">
        <v>207</v>
      </c>
      <c r="U36" s="160"/>
      <c r="V36" s="113" t="s">
        <v>236</v>
      </c>
      <c r="W36" s="114" t="s">
        <v>50</v>
      </c>
    </row>
    <row r="37" spans="1:23" s="101" customFormat="1" ht="27" customHeight="1">
      <c r="A37" s="206">
        <v>31</v>
      </c>
      <c r="B37" s="207" t="s">
        <v>7</v>
      </c>
      <c r="C37" s="214">
        <v>7</v>
      </c>
      <c r="D37" s="215">
        <v>0</v>
      </c>
      <c r="E37" s="216">
        <v>4</v>
      </c>
      <c r="F37" s="217">
        <v>11</v>
      </c>
      <c r="G37" s="218">
        <v>5</v>
      </c>
      <c r="H37" s="208" t="s">
        <v>229</v>
      </c>
      <c r="I37" s="219">
        <v>35</v>
      </c>
      <c r="J37" s="220" t="s">
        <v>127</v>
      </c>
      <c r="K37" s="219">
        <v>9</v>
      </c>
      <c r="L37" s="221" t="s">
        <v>127</v>
      </c>
      <c r="M37" s="222">
        <v>25</v>
      </c>
      <c r="N37" s="223" t="s">
        <v>224</v>
      </c>
      <c r="O37" s="219">
        <v>60</v>
      </c>
      <c r="P37" s="219" t="s">
        <v>127</v>
      </c>
      <c r="Q37" s="219">
        <v>3</v>
      </c>
      <c r="R37" s="219" t="s">
        <v>127</v>
      </c>
      <c r="S37" s="222">
        <v>31</v>
      </c>
      <c r="T37" s="218">
        <v>1950</v>
      </c>
      <c r="U37" s="224"/>
      <c r="V37" s="225" t="s">
        <v>237</v>
      </c>
      <c r="W37" s="213" t="s">
        <v>38</v>
      </c>
    </row>
    <row r="38" spans="1:23" s="101" customFormat="1" ht="27" customHeight="1">
      <c r="A38" s="206">
        <v>32</v>
      </c>
      <c r="B38" s="207" t="s">
        <v>98</v>
      </c>
      <c r="C38" s="214">
        <v>0</v>
      </c>
      <c r="D38" s="215">
        <v>3</v>
      </c>
      <c r="E38" s="216">
        <v>2</v>
      </c>
      <c r="F38" s="217">
        <v>5</v>
      </c>
      <c r="G38" s="218">
        <v>1</v>
      </c>
      <c r="H38" s="208" t="s">
        <v>230</v>
      </c>
      <c r="I38" s="219">
        <v>11</v>
      </c>
      <c r="J38" s="220" t="s">
        <v>127</v>
      </c>
      <c r="K38" s="219">
        <v>4</v>
      </c>
      <c r="L38" s="221" t="s">
        <v>127</v>
      </c>
      <c r="M38" s="222">
        <v>1</v>
      </c>
      <c r="N38" s="223" t="s">
        <v>230</v>
      </c>
      <c r="O38" s="219">
        <v>10</v>
      </c>
      <c r="P38" s="219" t="s">
        <v>127</v>
      </c>
      <c r="Q38" s="219">
        <v>12</v>
      </c>
      <c r="R38" s="219" t="s">
        <v>127</v>
      </c>
      <c r="S38" s="222">
        <v>18</v>
      </c>
      <c r="T38" s="218">
        <v>337</v>
      </c>
      <c r="U38" s="224"/>
      <c r="V38" s="225" t="s">
        <v>237</v>
      </c>
      <c r="W38" s="213" t="s">
        <v>38</v>
      </c>
    </row>
    <row r="39" spans="1:23" s="101" customFormat="1" ht="27" customHeight="1">
      <c r="A39" s="206">
        <v>33</v>
      </c>
      <c r="B39" s="207" t="s">
        <v>169</v>
      </c>
      <c r="C39" s="214">
        <v>0</v>
      </c>
      <c r="D39" s="215">
        <v>3</v>
      </c>
      <c r="E39" s="216">
        <v>2</v>
      </c>
      <c r="F39" s="217">
        <v>5</v>
      </c>
      <c r="G39" s="218">
        <v>0</v>
      </c>
      <c r="H39" s="208" t="s">
        <v>230</v>
      </c>
      <c r="I39" s="219">
        <v>4</v>
      </c>
      <c r="J39" s="220" t="s">
        <v>127</v>
      </c>
      <c r="K39" s="219">
        <v>4</v>
      </c>
      <c r="L39" s="221" t="s">
        <v>127</v>
      </c>
      <c r="M39" s="222">
        <v>1</v>
      </c>
      <c r="N39" s="223" t="s">
        <v>230</v>
      </c>
      <c r="O39" s="219">
        <v>4</v>
      </c>
      <c r="P39" s="219" t="s">
        <v>127</v>
      </c>
      <c r="Q39" s="219">
        <v>2</v>
      </c>
      <c r="R39" s="219" t="s">
        <v>127</v>
      </c>
      <c r="S39" s="222">
        <v>24</v>
      </c>
      <c r="T39" s="218">
        <v>472</v>
      </c>
      <c r="U39" s="224"/>
      <c r="V39" s="225" t="s">
        <v>237</v>
      </c>
      <c r="W39" s="213" t="s">
        <v>38</v>
      </c>
    </row>
    <row r="40" spans="1:23" s="101" customFormat="1" ht="27" customHeight="1">
      <c r="A40" s="206">
        <v>34</v>
      </c>
      <c r="B40" s="207" t="s">
        <v>170</v>
      </c>
      <c r="C40" s="214">
        <v>0</v>
      </c>
      <c r="D40" s="215">
        <v>3</v>
      </c>
      <c r="E40" s="216">
        <v>2</v>
      </c>
      <c r="F40" s="217">
        <v>5</v>
      </c>
      <c r="G40" s="218">
        <v>2</v>
      </c>
      <c r="H40" s="208" t="s">
        <v>230</v>
      </c>
      <c r="I40" s="219">
        <v>15</v>
      </c>
      <c r="J40" s="220" t="s">
        <v>127</v>
      </c>
      <c r="K40" s="219">
        <v>4</v>
      </c>
      <c r="L40" s="221"/>
      <c r="M40" s="222"/>
      <c r="N40" s="223" t="s">
        <v>230</v>
      </c>
      <c r="O40" s="219">
        <v>8</v>
      </c>
      <c r="P40" s="219" t="s">
        <v>127</v>
      </c>
      <c r="Q40" s="219">
        <v>4</v>
      </c>
      <c r="R40" s="219"/>
      <c r="S40" s="222"/>
      <c r="T40" s="218">
        <v>278</v>
      </c>
      <c r="U40" s="224"/>
      <c r="V40" s="225" t="s">
        <v>237</v>
      </c>
      <c r="W40" s="213" t="s">
        <v>38</v>
      </c>
    </row>
    <row r="41" spans="1:23" s="101" customFormat="1" ht="27" customHeight="1">
      <c r="A41" s="206">
        <v>35</v>
      </c>
      <c r="B41" s="207" t="s">
        <v>119</v>
      </c>
      <c r="C41" s="214">
        <v>0</v>
      </c>
      <c r="D41" s="215">
        <v>4</v>
      </c>
      <c r="E41" s="216">
        <v>2</v>
      </c>
      <c r="F41" s="217">
        <v>6</v>
      </c>
      <c r="G41" s="218">
        <v>1</v>
      </c>
      <c r="H41" s="208" t="s">
        <v>230</v>
      </c>
      <c r="I41" s="219">
        <v>9</v>
      </c>
      <c r="J41" s="220" t="s">
        <v>127</v>
      </c>
      <c r="K41" s="219">
        <v>4</v>
      </c>
      <c r="L41" s="221" t="s">
        <v>127</v>
      </c>
      <c r="M41" s="222">
        <v>1</v>
      </c>
      <c r="N41" s="223" t="s">
        <v>230</v>
      </c>
      <c r="O41" s="219">
        <v>7</v>
      </c>
      <c r="P41" s="219" t="s">
        <v>127</v>
      </c>
      <c r="Q41" s="219">
        <v>3</v>
      </c>
      <c r="R41" s="219" t="s">
        <v>127</v>
      </c>
      <c r="S41" s="222">
        <v>20</v>
      </c>
      <c r="T41" s="218">
        <v>432</v>
      </c>
      <c r="U41" s="224"/>
      <c r="V41" s="225" t="s">
        <v>237</v>
      </c>
      <c r="W41" s="213" t="s">
        <v>38</v>
      </c>
    </row>
    <row r="42" spans="1:23" s="101" customFormat="1" ht="27" customHeight="1">
      <c r="A42" s="206">
        <v>36</v>
      </c>
      <c r="B42" s="207" t="s">
        <v>172</v>
      </c>
      <c r="C42" s="214">
        <v>0</v>
      </c>
      <c r="D42" s="215">
        <v>3</v>
      </c>
      <c r="E42" s="216">
        <v>1</v>
      </c>
      <c r="F42" s="217">
        <v>4</v>
      </c>
      <c r="G42" s="218">
        <v>0</v>
      </c>
      <c r="H42" s="208" t="s">
        <v>230</v>
      </c>
      <c r="I42" s="219">
        <v>17</v>
      </c>
      <c r="J42" s="220" t="s">
        <v>127</v>
      </c>
      <c r="K42" s="219">
        <v>3</v>
      </c>
      <c r="L42" s="221" t="s">
        <v>127</v>
      </c>
      <c r="M42" s="222">
        <v>22</v>
      </c>
      <c r="N42" s="223" t="s">
        <v>224</v>
      </c>
      <c r="O42" s="219">
        <v>45</v>
      </c>
      <c r="P42" s="219" t="s">
        <v>127</v>
      </c>
      <c r="Q42" s="219">
        <v>12</v>
      </c>
      <c r="R42" s="219"/>
      <c r="S42" s="222"/>
      <c r="T42" s="218">
        <v>98</v>
      </c>
      <c r="U42" s="224"/>
      <c r="V42" s="225" t="s">
        <v>237</v>
      </c>
      <c r="W42" s="213" t="s">
        <v>38</v>
      </c>
    </row>
    <row r="43" spans="1:23" s="101" customFormat="1" ht="27" customHeight="1">
      <c r="A43" s="206">
        <v>37</v>
      </c>
      <c r="B43" s="207" t="s">
        <v>173</v>
      </c>
      <c r="C43" s="214">
        <v>0</v>
      </c>
      <c r="D43" s="215">
        <v>3</v>
      </c>
      <c r="E43" s="216">
        <v>2</v>
      </c>
      <c r="F43" s="217">
        <v>5</v>
      </c>
      <c r="G43" s="218">
        <v>0</v>
      </c>
      <c r="H43" s="208" t="s">
        <v>230</v>
      </c>
      <c r="I43" s="219">
        <v>16</v>
      </c>
      <c r="J43" s="220" t="s">
        <v>127</v>
      </c>
      <c r="K43" s="219">
        <v>4</v>
      </c>
      <c r="L43" s="221" t="s">
        <v>127</v>
      </c>
      <c r="M43" s="222">
        <v>1</v>
      </c>
      <c r="N43" s="223" t="s">
        <v>230</v>
      </c>
      <c r="O43" s="219">
        <v>4</v>
      </c>
      <c r="P43" s="219" t="s">
        <v>127</v>
      </c>
      <c r="Q43" s="219">
        <v>12</v>
      </c>
      <c r="R43" s="219" t="s">
        <v>127</v>
      </c>
      <c r="S43" s="222">
        <v>10</v>
      </c>
      <c r="T43" s="218">
        <v>131</v>
      </c>
      <c r="U43" s="224"/>
      <c r="V43" s="225" t="s">
        <v>237</v>
      </c>
      <c r="W43" s="213" t="s">
        <v>38</v>
      </c>
    </row>
    <row r="44" spans="1:23" s="101" customFormat="1" ht="27" customHeight="1">
      <c r="A44" s="206">
        <v>38</v>
      </c>
      <c r="B44" s="207" t="s">
        <v>174</v>
      </c>
      <c r="C44" s="214">
        <v>0</v>
      </c>
      <c r="D44" s="215">
        <v>3</v>
      </c>
      <c r="E44" s="216">
        <v>2</v>
      </c>
      <c r="F44" s="217">
        <v>5</v>
      </c>
      <c r="G44" s="218">
        <v>2</v>
      </c>
      <c r="H44" s="208" t="s">
        <v>230</v>
      </c>
      <c r="I44" s="219">
        <v>21</v>
      </c>
      <c r="J44" s="220" t="s">
        <v>127</v>
      </c>
      <c r="K44" s="219">
        <v>4</v>
      </c>
      <c r="L44" s="221" t="s">
        <v>127</v>
      </c>
      <c r="M44" s="222">
        <v>1</v>
      </c>
      <c r="N44" s="223" t="s">
        <v>230</v>
      </c>
      <c r="O44" s="219">
        <v>15</v>
      </c>
      <c r="P44" s="219" t="s">
        <v>127</v>
      </c>
      <c r="Q44" s="219">
        <v>4</v>
      </c>
      <c r="R44" s="219" t="s">
        <v>127</v>
      </c>
      <c r="S44" s="222">
        <v>28</v>
      </c>
      <c r="T44" s="218">
        <v>62</v>
      </c>
      <c r="U44" s="224"/>
      <c r="V44" s="225" t="s">
        <v>237</v>
      </c>
      <c r="W44" s="213" t="s">
        <v>38</v>
      </c>
    </row>
    <row r="45" spans="1:23" s="129" customFormat="1" ht="27" customHeight="1">
      <c r="A45" s="146">
        <v>39</v>
      </c>
      <c r="B45" s="147" t="s">
        <v>239</v>
      </c>
      <c r="C45" s="152">
        <v>5</v>
      </c>
      <c r="D45" s="153">
        <v>0</v>
      </c>
      <c r="E45" s="154">
        <v>5</v>
      </c>
      <c r="F45" s="474">
        <v>10</v>
      </c>
      <c r="G45" s="155">
        <v>3</v>
      </c>
      <c r="H45" s="148" t="s">
        <v>240</v>
      </c>
      <c r="I45" s="109">
        <v>9</v>
      </c>
      <c r="J45" s="156" t="s">
        <v>127</v>
      </c>
      <c r="K45" s="109">
        <v>7</v>
      </c>
      <c r="L45" s="157" t="s">
        <v>127</v>
      </c>
      <c r="M45" s="158">
        <v>7</v>
      </c>
      <c r="N45" s="159" t="s">
        <v>241</v>
      </c>
      <c r="O45" s="246">
        <v>12</v>
      </c>
      <c r="P45" s="109" t="s">
        <v>127</v>
      </c>
      <c r="Q45" s="109">
        <v>3</v>
      </c>
      <c r="R45" s="109" t="s">
        <v>127</v>
      </c>
      <c r="S45" s="158">
        <v>31</v>
      </c>
      <c r="T45" s="155">
        <v>1905</v>
      </c>
      <c r="U45" s="160"/>
      <c r="V45" s="113" t="s">
        <v>220</v>
      </c>
      <c r="W45" s="114" t="s">
        <v>79</v>
      </c>
    </row>
    <row r="46" spans="1:23" s="259" customFormat="1" ht="27" customHeight="1">
      <c r="A46" s="249">
        <v>40</v>
      </c>
      <c r="B46" s="260" t="s">
        <v>177</v>
      </c>
      <c r="C46" s="261">
        <v>1</v>
      </c>
      <c r="D46" s="262">
        <v>3</v>
      </c>
      <c r="E46" s="263">
        <v>6</v>
      </c>
      <c r="F46" s="248">
        <v>10</v>
      </c>
      <c r="G46" s="255">
        <v>4</v>
      </c>
      <c r="H46" s="162" t="s">
        <v>242</v>
      </c>
      <c r="I46" s="250">
        <v>53</v>
      </c>
      <c r="J46" s="251" t="s">
        <v>127</v>
      </c>
      <c r="K46" s="250">
        <v>4</v>
      </c>
      <c r="L46" s="252" t="s">
        <v>127</v>
      </c>
      <c r="M46" s="253">
        <v>1</v>
      </c>
      <c r="N46" s="254" t="s">
        <v>242</v>
      </c>
      <c r="O46" s="250">
        <v>56</v>
      </c>
      <c r="P46" s="250" t="s">
        <v>127</v>
      </c>
      <c r="Q46" s="250">
        <v>12</v>
      </c>
      <c r="R46" s="250" t="s">
        <v>127</v>
      </c>
      <c r="S46" s="253">
        <v>15</v>
      </c>
      <c r="T46" s="255">
        <v>755</v>
      </c>
      <c r="U46" s="256"/>
      <c r="V46" s="257" t="s">
        <v>220</v>
      </c>
      <c r="W46" s="258" t="s">
        <v>79</v>
      </c>
    </row>
    <row r="47" spans="1:23" s="129" customFormat="1" ht="27" customHeight="1">
      <c r="A47" s="146">
        <v>41</v>
      </c>
      <c r="B47" s="147" t="s">
        <v>178</v>
      </c>
      <c r="C47" s="152">
        <v>0</v>
      </c>
      <c r="D47" s="153">
        <v>7</v>
      </c>
      <c r="E47" s="270">
        <v>5</v>
      </c>
      <c r="F47" s="474">
        <v>12</v>
      </c>
      <c r="G47" s="155">
        <v>3</v>
      </c>
      <c r="H47" s="148" t="s">
        <v>224</v>
      </c>
      <c r="I47" s="109">
        <v>61</v>
      </c>
      <c r="J47" s="156" t="s">
        <v>127</v>
      </c>
      <c r="K47" s="109">
        <v>11</v>
      </c>
      <c r="L47" s="157" t="s">
        <v>127</v>
      </c>
      <c r="M47" s="158">
        <v>1</v>
      </c>
      <c r="N47" s="159" t="s">
        <v>224</v>
      </c>
      <c r="O47" s="109">
        <v>61</v>
      </c>
      <c r="P47" s="109" t="s">
        <v>127</v>
      </c>
      <c r="Q47" s="109">
        <v>5</v>
      </c>
      <c r="R47" s="109" t="s">
        <v>127</v>
      </c>
      <c r="S47" s="158">
        <v>22</v>
      </c>
      <c r="T47" s="155">
        <v>472</v>
      </c>
      <c r="U47" s="160"/>
      <c r="V47" s="271" t="s">
        <v>141</v>
      </c>
      <c r="W47" s="114" t="s">
        <v>83</v>
      </c>
    </row>
    <row r="48" spans="1:23" s="129" customFormat="1" ht="27" customHeight="1">
      <c r="A48" s="146">
        <v>42</v>
      </c>
      <c r="B48" s="147" t="s">
        <v>179</v>
      </c>
      <c r="C48" s="152">
        <v>4</v>
      </c>
      <c r="D48" s="153">
        <v>1</v>
      </c>
      <c r="E48" s="154">
        <v>25</v>
      </c>
      <c r="F48" s="474">
        <v>30</v>
      </c>
      <c r="G48" s="155">
        <v>10</v>
      </c>
      <c r="H48" s="148" t="s">
        <v>229</v>
      </c>
      <c r="I48" s="109">
        <v>36</v>
      </c>
      <c r="J48" s="156" t="s">
        <v>127</v>
      </c>
      <c r="K48" s="109">
        <v>9</v>
      </c>
      <c r="L48" s="157" t="s">
        <v>127</v>
      </c>
      <c r="M48" s="158">
        <v>7</v>
      </c>
      <c r="N48" s="159" t="s">
        <v>244</v>
      </c>
      <c r="O48" s="109">
        <v>6</v>
      </c>
      <c r="P48" s="109" t="s">
        <v>127</v>
      </c>
      <c r="Q48" s="109">
        <v>7</v>
      </c>
      <c r="R48" s="109" t="s">
        <v>127</v>
      </c>
      <c r="S48" s="158">
        <v>31</v>
      </c>
      <c r="T48" s="155">
        <v>2426</v>
      </c>
      <c r="U48" s="160"/>
      <c r="V48" s="113" t="s">
        <v>253</v>
      </c>
      <c r="W48" s="114" t="s">
        <v>86</v>
      </c>
    </row>
    <row r="49" spans="1:23" s="129" customFormat="1" ht="27" customHeight="1">
      <c r="A49" s="146">
        <v>43</v>
      </c>
      <c r="B49" s="147" t="s">
        <v>181</v>
      </c>
      <c r="C49" s="152">
        <v>0</v>
      </c>
      <c r="D49" s="153">
        <v>0</v>
      </c>
      <c r="E49" s="154">
        <v>2</v>
      </c>
      <c r="F49" s="474">
        <v>2</v>
      </c>
      <c r="G49" s="155">
        <v>1</v>
      </c>
      <c r="H49" s="148" t="s">
        <v>230</v>
      </c>
      <c r="I49" s="109">
        <v>7</v>
      </c>
      <c r="J49" s="156" t="s">
        <v>127</v>
      </c>
      <c r="K49" s="109">
        <v>10</v>
      </c>
      <c r="L49" s="157" t="s">
        <v>127</v>
      </c>
      <c r="M49" s="158">
        <v>16</v>
      </c>
      <c r="N49" s="159" t="s">
        <v>230</v>
      </c>
      <c r="O49" s="109">
        <v>28</v>
      </c>
      <c r="P49" s="109" t="s">
        <v>127</v>
      </c>
      <c r="Q49" s="109">
        <v>3</v>
      </c>
      <c r="R49" s="109" t="s">
        <v>127</v>
      </c>
      <c r="S49" s="158">
        <v>25</v>
      </c>
      <c r="T49" s="155">
        <v>338</v>
      </c>
      <c r="U49" s="160"/>
      <c r="V49" s="113" t="s">
        <v>253</v>
      </c>
      <c r="W49" s="114" t="s">
        <v>86</v>
      </c>
    </row>
    <row r="50" spans="1:23" s="129" customFormat="1" ht="27" customHeight="1">
      <c r="A50" s="146">
        <v>44</v>
      </c>
      <c r="B50" s="147" t="s">
        <v>182</v>
      </c>
      <c r="C50" s="152">
        <v>0</v>
      </c>
      <c r="D50" s="153">
        <v>0</v>
      </c>
      <c r="E50" s="154">
        <v>2</v>
      </c>
      <c r="F50" s="474">
        <v>2</v>
      </c>
      <c r="G50" s="155">
        <v>1</v>
      </c>
      <c r="H50" s="148" t="s">
        <v>224</v>
      </c>
      <c r="I50" s="109">
        <v>56</v>
      </c>
      <c r="J50" s="156" t="s">
        <v>127</v>
      </c>
      <c r="K50" s="109">
        <v>2</v>
      </c>
      <c r="L50" s="157" t="s">
        <v>127</v>
      </c>
      <c r="M50" s="158">
        <v>1</v>
      </c>
      <c r="N50" s="159" t="s">
        <v>230</v>
      </c>
      <c r="O50" s="109">
        <v>29</v>
      </c>
      <c r="P50" s="109" t="s">
        <v>127</v>
      </c>
      <c r="Q50" s="109">
        <v>8</v>
      </c>
      <c r="R50" s="109" t="s">
        <v>127</v>
      </c>
      <c r="S50" s="158">
        <v>31</v>
      </c>
      <c r="T50" s="155">
        <v>325</v>
      </c>
      <c r="U50" s="160"/>
      <c r="V50" s="113" t="s">
        <v>253</v>
      </c>
      <c r="W50" s="114" t="s">
        <v>86</v>
      </c>
    </row>
    <row r="51" spans="1:23" s="129" customFormat="1" ht="27" customHeight="1">
      <c r="A51" s="146">
        <v>45</v>
      </c>
      <c r="B51" s="147" t="s">
        <v>184</v>
      </c>
      <c r="C51" s="152">
        <v>2</v>
      </c>
      <c r="D51" s="153">
        <v>0</v>
      </c>
      <c r="E51" s="154">
        <v>3</v>
      </c>
      <c r="F51" s="474">
        <v>5</v>
      </c>
      <c r="G51" s="155">
        <v>2</v>
      </c>
      <c r="H51" s="148" t="s">
        <v>230</v>
      </c>
      <c r="I51" s="109">
        <v>4</v>
      </c>
      <c r="J51" s="156" t="s">
        <v>127</v>
      </c>
      <c r="K51" s="109">
        <v>6</v>
      </c>
      <c r="L51" s="157" t="s">
        <v>127</v>
      </c>
      <c r="M51" s="158">
        <v>25</v>
      </c>
      <c r="N51" s="159" t="s">
        <v>230</v>
      </c>
      <c r="O51" s="109">
        <v>4</v>
      </c>
      <c r="P51" s="109" t="s">
        <v>127</v>
      </c>
      <c r="Q51" s="109">
        <v>8</v>
      </c>
      <c r="R51" s="109" t="s">
        <v>127</v>
      </c>
      <c r="S51" s="158">
        <v>15</v>
      </c>
      <c r="T51" s="155">
        <v>1300</v>
      </c>
      <c r="U51" s="160"/>
      <c r="V51" s="113" t="s">
        <v>253</v>
      </c>
      <c r="W51" s="114" t="s">
        <v>86</v>
      </c>
    </row>
    <row r="52" spans="1:23" s="129" customFormat="1" ht="27" customHeight="1">
      <c r="A52" s="146">
        <v>46</v>
      </c>
      <c r="B52" s="147" t="s">
        <v>185</v>
      </c>
      <c r="C52" s="152">
        <v>0</v>
      </c>
      <c r="D52" s="153">
        <v>0</v>
      </c>
      <c r="E52" s="154">
        <v>2</v>
      </c>
      <c r="F52" s="474">
        <v>2</v>
      </c>
      <c r="G52" s="155">
        <v>1</v>
      </c>
      <c r="H52" s="148" t="s">
        <v>230</v>
      </c>
      <c r="I52" s="109">
        <v>12</v>
      </c>
      <c r="J52" s="156" t="s">
        <v>127</v>
      </c>
      <c r="K52" s="109">
        <v>1</v>
      </c>
      <c r="L52" s="157" t="s">
        <v>127</v>
      </c>
      <c r="M52" s="158">
        <v>30</v>
      </c>
      <c r="N52" s="159" t="s">
        <v>230</v>
      </c>
      <c r="O52" s="109">
        <v>11</v>
      </c>
      <c r="P52" s="109" t="s">
        <v>127</v>
      </c>
      <c r="Q52" s="109">
        <v>12</v>
      </c>
      <c r="R52" s="109" t="s">
        <v>127</v>
      </c>
      <c r="S52" s="158">
        <v>20</v>
      </c>
      <c r="T52" s="155">
        <v>1422</v>
      </c>
      <c r="U52" s="160"/>
      <c r="V52" s="113" t="s">
        <v>253</v>
      </c>
      <c r="W52" s="114" t="s">
        <v>86</v>
      </c>
    </row>
    <row r="53" spans="1:23" s="129" customFormat="1" ht="27" customHeight="1">
      <c r="A53" s="146">
        <v>47</v>
      </c>
      <c r="B53" s="147" t="s">
        <v>186</v>
      </c>
      <c r="C53" s="152">
        <v>2</v>
      </c>
      <c r="D53" s="153">
        <v>0</v>
      </c>
      <c r="E53" s="154">
        <v>3</v>
      </c>
      <c r="F53" s="474">
        <v>5</v>
      </c>
      <c r="G53" s="155">
        <v>2</v>
      </c>
      <c r="H53" s="148" t="s">
        <v>230</v>
      </c>
      <c r="I53" s="109">
        <v>2</v>
      </c>
      <c r="J53" s="156" t="s">
        <v>127</v>
      </c>
      <c r="K53" s="109">
        <v>6</v>
      </c>
      <c r="L53" s="157" t="s">
        <v>127</v>
      </c>
      <c r="M53" s="158">
        <v>30</v>
      </c>
      <c r="N53" s="159" t="s">
        <v>230</v>
      </c>
      <c r="O53" s="109">
        <v>2</v>
      </c>
      <c r="P53" s="109" t="s">
        <v>127</v>
      </c>
      <c r="Q53" s="109">
        <v>3</v>
      </c>
      <c r="R53" s="109" t="s">
        <v>127</v>
      </c>
      <c r="S53" s="158">
        <v>25</v>
      </c>
      <c r="T53" s="155">
        <v>1129</v>
      </c>
      <c r="U53" s="160"/>
      <c r="V53" s="113" t="s">
        <v>253</v>
      </c>
      <c r="W53" s="114" t="s">
        <v>86</v>
      </c>
    </row>
    <row r="54" spans="1:23" s="129" customFormat="1" ht="27" customHeight="1">
      <c r="A54" s="146">
        <v>48</v>
      </c>
      <c r="B54" s="147" t="s">
        <v>74</v>
      </c>
      <c r="C54" s="152">
        <v>4</v>
      </c>
      <c r="D54" s="153">
        <v>0</v>
      </c>
      <c r="E54" s="154">
        <v>7</v>
      </c>
      <c r="F54" s="474">
        <v>11</v>
      </c>
      <c r="G54" s="155">
        <v>4</v>
      </c>
      <c r="H54" s="148" t="s">
        <v>229</v>
      </c>
      <c r="I54" s="109">
        <v>36</v>
      </c>
      <c r="J54" s="156" t="s">
        <v>127</v>
      </c>
      <c r="K54" s="109">
        <v>6</v>
      </c>
      <c r="L54" s="157" t="s">
        <v>127</v>
      </c>
      <c r="M54" s="158">
        <v>6</v>
      </c>
      <c r="N54" s="159" t="s">
        <v>224</v>
      </c>
      <c r="O54" s="109">
        <v>57</v>
      </c>
      <c r="P54" s="109" t="s">
        <v>127</v>
      </c>
      <c r="Q54" s="109">
        <v>3</v>
      </c>
      <c r="R54" s="109" t="s">
        <v>127</v>
      </c>
      <c r="S54" s="158">
        <v>25</v>
      </c>
      <c r="T54" s="155">
        <v>1710</v>
      </c>
      <c r="U54" s="160"/>
      <c r="V54" s="336" t="s">
        <v>248</v>
      </c>
      <c r="W54" s="114" t="s">
        <v>61</v>
      </c>
    </row>
    <row r="55" spans="1:23" s="129" customFormat="1" ht="27" customHeight="1">
      <c r="A55" s="146">
        <v>49</v>
      </c>
      <c r="B55" s="147" t="s">
        <v>188</v>
      </c>
      <c r="C55" s="152">
        <v>0</v>
      </c>
      <c r="D55" s="153">
        <v>0</v>
      </c>
      <c r="E55" s="154">
        <v>5</v>
      </c>
      <c r="F55" s="474">
        <v>5</v>
      </c>
      <c r="G55" s="155">
        <v>1</v>
      </c>
      <c r="H55" s="148" t="s">
        <v>230</v>
      </c>
      <c r="I55" s="109">
        <v>14</v>
      </c>
      <c r="J55" s="156" t="s">
        <v>127</v>
      </c>
      <c r="K55" s="109">
        <v>4</v>
      </c>
      <c r="L55" s="157" t="s">
        <v>127</v>
      </c>
      <c r="M55" s="158">
        <v>1</v>
      </c>
      <c r="N55" s="159" t="s">
        <v>230</v>
      </c>
      <c r="O55" s="109">
        <v>8</v>
      </c>
      <c r="P55" s="109" t="s">
        <v>127</v>
      </c>
      <c r="Q55" s="109">
        <v>3</v>
      </c>
      <c r="R55" s="109" t="s">
        <v>127</v>
      </c>
      <c r="S55" s="158">
        <v>25</v>
      </c>
      <c r="T55" s="155">
        <v>481</v>
      </c>
      <c r="U55" s="160"/>
      <c r="V55" s="336" t="s">
        <v>248</v>
      </c>
      <c r="W55" s="114" t="s">
        <v>61</v>
      </c>
    </row>
    <row r="56" spans="1:23" s="129" customFormat="1" ht="27" customHeight="1">
      <c r="A56" s="281">
        <v>50</v>
      </c>
      <c r="B56" s="282" t="s">
        <v>189</v>
      </c>
      <c r="C56" s="287">
        <v>1</v>
      </c>
      <c r="D56" s="288">
        <v>0</v>
      </c>
      <c r="E56" s="289">
        <v>4</v>
      </c>
      <c r="F56" s="290">
        <v>5</v>
      </c>
      <c r="G56" s="291">
        <v>1</v>
      </c>
      <c r="H56" s="283" t="s">
        <v>224</v>
      </c>
      <c r="I56" s="292">
        <v>33</v>
      </c>
      <c r="J56" s="293" t="s">
        <v>127</v>
      </c>
      <c r="K56" s="292">
        <v>4</v>
      </c>
      <c r="L56" s="294"/>
      <c r="M56" s="295"/>
      <c r="N56" s="296" t="s">
        <v>230</v>
      </c>
      <c r="O56" s="292">
        <v>17</v>
      </c>
      <c r="P56" s="292" t="s">
        <v>127</v>
      </c>
      <c r="Q56" s="292">
        <v>8</v>
      </c>
      <c r="R56" s="292"/>
      <c r="S56" s="295"/>
      <c r="T56" s="291">
        <v>996</v>
      </c>
      <c r="U56" s="297"/>
      <c r="V56" s="298" t="s">
        <v>141</v>
      </c>
      <c r="W56" s="114" t="s">
        <v>46</v>
      </c>
    </row>
    <row r="57" spans="1:23" s="101" customFormat="1" ht="57" hidden="1" customHeight="1">
      <c r="A57" s="529"/>
      <c r="B57" s="530" t="s">
        <v>190</v>
      </c>
      <c r="C57" s="531">
        <f>SUM(C5:C56)</f>
        <v>117</v>
      </c>
      <c r="D57" s="532">
        <f>SUM(D5:D56)</f>
        <v>56</v>
      </c>
      <c r="E57" s="533">
        <f>SUM(E5:E56)</f>
        <v>224</v>
      </c>
      <c r="F57" s="534">
        <f>SUM(F5:F56)</f>
        <v>397</v>
      </c>
      <c r="G57" s="534">
        <f>SUM(G5:G56)</f>
        <v>159</v>
      </c>
      <c r="H57" s="535"/>
      <c r="I57" s="536"/>
      <c r="J57" s="537"/>
      <c r="K57" s="536"/>
      <c r="L57" s="538"/>
      <c r="M57" s="539"/>
      <c r="N57" s="540"/>
      <c r="O57" s="351"/>
      <c r="P57" s="351"/>
      <c r="Q57" s="351"/>
      <c r="R57" s="351"/>
      <c r="S57" s="541"/>
      <c r="T57" s="534"/>
      <c r="U57" s="542"/>
      <c r="V57" s="543"/>
      <c r="W57" s="544"/>
    </row>
    <row r="58" spans="1:23" s="101" customFormat="1" ht="57" customHeight="1">
      <c r="A58" s="545"/>
      <c r="B58" s="546"/>
      <c r="C58" s="547"/>
      <c r="D58" s="547"/>
      <c r="E58" s="547"/>
      <c r="F58" s="547"/>
      <c r="G58" s="547"/>
      <c r="H58" s="548"/>
      <c r="I58" s="548"/>
      <c r="J58" s="547"/>
      <c r="K58" s="548"/>
      <c r="L58" s="549"/>
      <c r="M58" s="548"/>
      <c r="N58" s="550"/>
      <c r="O58" s="550"/>
      <c r="P58" s="550"/>
      <c r="Q58" s="550"/>
      <c r="R58" s="550"/>
      <c r="S58" s="550"/>
      <c r="T58" s="547"/>
      <c r="U58" s="548"/>
      <c r="V58" s="551"/>
      <c r="W58" s="377"/>
    </row>
    <row r="59" spans="1:23" s="356" customFormat="1" ht="45.75" customHeight="1">
      <c r="A59" s="347"/>
      <c r="B59" s="348" t="s">
        <v>176</v>
      </c>
      <c r="H59" s="359"/>
      <c r="I59" s="355"/>
      <c r="J59" s="379"/>
      <c r="K59" s="355"/>
      <c r="L59" s="380"/>
      <c r="M59" s="355"/>
      <c r="N59" s="347"/>
      <c r="O59" s="355"/>
      <c r="P59" s="355"/>
      <c r="Q59" s="355"/>
      <c r="R59" s="355"/>
      <c r="S59" s="355"/>
      <c r="U59" s="357"/>
      <c r="W59" s="358"/>
    </row>
    <row r="60" spans="1:23" s="356" customFormat="1" ht="18" customHeight="1">
      <c r="A60" s="489"/>
      <c r="B60" s="491" t="s">
        <v>218</v>
      </c>
      <c r="C60" s="496" t="s">
        <v>114</v>
      </c>
      <c r="D60" s="496"/>
      <c r="E60" s="496"/>
      <c r="F60" s="496"/>
      <c r="G60" s="497"/>
      <c r="H60" s="486" t="s">
        <v>115</v>
      </c>
      <c r="I60" s="487"/>
      <c r="J60" s="487"/>
      <c r="K60" s="487"/>
      <c r="L60" s="487"/>
      <c r="M60" s="487"/>
      <c r="N60" s="487"/>
      <c r="O60" s="487"/>
      <c r="P60" s="487"/>
      <c r="Q60" s="487"/>
      <c r="R60" s="487"/>
      <c r="S60" s="487"/>
      <c r="T60" s="487"/>
      <c r="U60" s="487"/>
      <c r="V60" s="488"/>
      <c r="W60" s="358"/>
    </row>
    <row r="61" spans="1:23" s="101" customFormat="1" ht="30" customHeight="1">
      <c r="A61" s="490"/>
      <c r="B61" s="492"/>
      <c r="C61" s="389" t="s">
        <v>116</v>
      </c>
      <c r="D61" s="390" t="s">
        <v>97</v>
      </c>
      <c r="E61" s="391" t="s">
        <v>118</v>
      </c>
      <c r="F61" s="392" t="s">
        <v>91</v>
      </c>
      <c r="G61" s="393" t="s">
        <v>120</v>
      </c>
      <c r="H61" s="486" t="s">
        <v>12</v>
      </c>
      <c r="I61" s="487"/>
      <c r="J61" s="487"/>
      <c r="K61" s="487"/>
      <c r="L61" s="487"/>
      <c r="M61" s="488"/>
      <c r="N61" s="486" t="s">
        <v>121</v>
      </c>
      <c r="O61" s="487"/>
      <c r="P61" s="487"/>
      <c r="Q61" s="487"/>
      <c r="R61" s="487"/>
      <c r="S61" s="488"/>
      <c r="T61" s="394" t="s">
        <v>122</v>
      </c>
      <c r="U61" s="394" t="s">
        <v>81</v>
      </c>
      <c r="V61" s="395" t="s">
        <v>123</v>
      </c>
      <c r="W61" s="114"/>
    </row>
    <row r="62" spans="1:23" s="129" customFormat="1" ht="27" customHeight="1">
      <c r="A62" s="299">
        <v>1</v>
      </c>
      <c r="B62" s="300" t="s">
        <v>135</v>
      </c>
      <c r="C62" s="301">
        <v>0</v>
      </c>
      <c r="D62" s="302">
        <v>2</v>
      </c>
      <c r="E62" s="303">
        <v>2</v>
      </c>
      <c r="F62" s="304">
        <v>4</v>
      </c>
      <c r="G62" s="305">
        <v>0</v>
      </c>
      <c r="H62" s="306"/>
      <c r="I62" s="307"/>
      <c r="J62" s="308"/>
      <c r="K62" s="307"/>
      <c r="L62" s="309"/>
      <c r="M62" s="310"/>
      <c r="N62" s="311" t="s">
        <v>230</v>
      </c>
      <c r="O62" s="312">
        <v>4</v>
      </c>
      <c r="P62" s="307" t="s">
        <v>127</v>
      </c>
      <c r="Q62" s="307">
        <v>5</v>
      </c>
      <c r="R62" s="307" t="s">
        <v>127</v>
      </c>
      <c r="S62" s="310">
        <v>1</v>
      </c>
      <c r="T62" s="305">
        <v>116</v>
      </c>
      <c r="U62" s="313"/>
      <c r="V62" s="314" t="s">
        <v>231</v>
      </c>
      <c r="W62" s="114" t="s">
        <v>62</v>
      </c>
    </row>
    <row r="63" spans="1:23" s="129" customFormat="1" ht="27" customHeight="1">
      <c r="A63" s="146">
        <v>2</v>
      </c>
      <c r="B63" s="245" t="s">
        <v>171</v>
      </c>
      <c r="C63" s="152">
        <v>0</v>
      </c>
      <c r="D63" s="153">
        <v>2</v>
      </c>
      <c r="E63" s="154">
        <v>2</v>
      </c>
      <c r="F63" s="474">
        <v>4</v>
      </c>
      <c r="G63" s="155">
        <v>0</v>
      </c>
      <c r="H63" s="148" t="s">
        <v>224</v>
      </c>
      <c r="I63" s="109">
        <v>57</v>
      </c>
      <c r="J63" s="156" t="s">
        <v>127</v>
      </c>
      <c r="K63" s="109">
        <v>5</v>
      </c>
      <c r="L63" s="157" t="s">
        <v>127</v>
      </c>
      <c r="M63" s="158">
        <v>15</v>
      </c>
      <c r="N63" s="159" t="s">
        <v>244</v>
      </c>
      <c r="O63" s="246">
        <v>4</v>
      </c>
      <c r="P63" s="109" t="s">
        <v>127</v>
      </c>
      <c r="Q63" s="109">
        <v>3</v>
      </c>
      <c r="R63" s="109" t="s">
        <v>127</v>
      </c>
      <c r="S63" s="158">
        <v>23</v>
      </c>
      <c r="T63" s="315">
        <v>62.7</v>
      </c>
      <c r="U63" s="160"/>
      <c r="V63" s="113" t="s">
        <v>231</v>
      </c>
      <c r="W63" s="114" t="s">
        <v>62</v>
      </c>
    </row>
    <row r="64" spans="1:23" s="129" customFormat="1" ht="27" customHeight="1">
      <c r="A64" s="146">
        <v>3</v>
      </c>
      <c r="B64" s="329" t="s">
        <v>191</v>
      </c>
      <c r="C64" s="152">
        <v>0</v>
      </c>
      <c r="D64" s="153">
        <v>4</v>
      </c>
      <c r="E64" s="154">
        <v>5</v>
      </c>
      <c r="F64" s="474">
        <v>9</v>
      </c>
      <c r="G64" s="155">
        <v>1</v>
      </c>
      <c r="H64" s="148" t="s">
        <v>230</v>
      </c>
      <c r="I64" s="109">
        <v>8</v>
      </c>
      <c r="J64" s="156" t="s">
        <v>127</v>
      </c>
      <c r="K64" s="109">
        <v>7</v>
      </c>
      <c r="L64" s="157" t="s">
        <v>127</v>
      </c>
      <c r="M64" s="158">
        <v>1</v>
      </c>
      <c r="N64" s="159" t="s">
        <v>230</v>
      </c>
      <c r="O64" s="246">
        <v>7</v>
      </c>
      <c r="P64" s="109" t="s">
        <v>127</v>
      </c>
      <c r="Q64" s="109">
        <v>6</v>
      </c>
      <c r="R64" s="109" t="s">
        <v>127</v>
      </c>
      <c r="S64" s="158">
        <v>29</v>
      </c>
      <c r="T64" s="155">
        <v>213</v>
      </c>
      <c r="U64" s="160"/>
      <c r="V64" s="113" t="s">
        <v>147</v>
      </c>
      <c r="W64" s="114" t="s">
        <v>40</v>
      </c>
    </row>
    <row r="65" spans="1:23" s="101" customFormat="1" ht="27" customHeight="1">
      <c r="A65" s="206">
        <v>4</v>
      </c>
      <c r="B65" s="330" t="s">
        <v>36</v>
      </c>
      <c r="C65" s="214">
        <v>0</v>
      </c>
      <c r="D65" s="215">
        <v>1</v>
      </c>
      <c r="E65" s="216">
        <v>1</v>
      </c>
      <c r="F65" s="217">
        <v>2</v>
      </c>
      <c r="G65" s="218">
        <v>0</v>
      </c>
      <c r="H65" s="208" t="s">
        <v>224</v>
      </c>
      <c r="I65" s="219">
        <v>30</v>
      </c>
      <c r="J65" s="220"/>
      <c r="K65" s="219"/>
      <c r="L65" s="221"/>
      <c r="M65" s="222"/>
      <c r="N65" s="223" t="s">
        <v>136</v>
      </c>
      <c r="O65" s="331">
        <v>25</v>
      </c>
      <c r="P65" s="219" t="s">
        <v>192</v>
      </c>
      <c r="Q65" s="219">
        <v>9</v>
      </c>
      <c r="R65" s="219" t="s">
        <v>192</v>
      </c>
      <c r="S65" s="222">
        <v>1</v>
      </c>
      <c r="T65" s="218">
        <v>541</v>
      </c>
      <c r="U65" s="224"/>
      <c r="V65" s="225"/>
      <c r="W65" s="213" t="s">
        <v>96</v>
      </c>
    </row>
    <row r="66" spans="1:23" s="101" customFormat="1" ht="27" customHeight="1">
      <c r="A66" s="206">
        <v>5</v>
      </c>
      <c r="B66" s="330" t="s">
        <v>193</v>
      </c>
      <c r="C66" s="214">
        <v>0</v>
      </c>
      <c r="D66" s="215">
        <v>1</v>
      </c>
      <c r="E66" s="216">
        <v>1</v>
      </c>
      <c r="F66" s="217">
        <v>2</v>
      </c>
      <c r="G66" s="218">
        <v>0</v>
      </c>
      <c r="H66" s="208" t="s">
        <v>187</v>
      </c>
      <c r="I66" s="219">
        <v>30</v>
      </c>
      <c r="J66" s="220"/>
      <c r="K66" s="219"/>
      <c r="L66" s="221"/>
      <c r="M66" s="222"/>
      <c r="N66" s="223" t="s">
        <v>244</v>
      </c>
      <c r="O66" s="331">
        <v>2</v>
      </c>
      <c r="P66" s="219" t="s">
        <v>127</v>
      </c>
      <c r="Q66" s="219">
        <v>2</v>
      </c>
      <c r="R66" s="219" t="s">
        <v>127</v>
      </c>
      <c r="S66" s="222">
        <v>10</v>
      </c>
      <c r="T66" s="218">
        <v>1116</v>
      </c>
      <c r="U66" s="224"/>
      <c r="V66" s="225"/>
      <c r="W66" s="213" t="s">
        <v>96</v>
      </c>
    </row>
    <row r="67" spans="1:23" s="101" customFormat="1" ht="27" customHeight="1">
      <c r="A67" s="206">
        <v>6</v>
      </c>
      <c r="B67" s="330" t="s">
        <v>194</v>
      </c>
      <c r="C67" s="214">
        <v>1</v>
      </c>
      <c r="D67" s="215">
        <v>1</v>
      </c>
      <c r="E67" s="216">
        <v>2</v>
      </c>
      <c r="F67" s="217">
        <v>4</v>
      </c>
      <c r="G67" s="218">
        <v>0</v>
      </c>
      <c r="H67" s="208" t="s">
        <v>224</v>
      </c>
      <c r="I67" s="219">
        <v>30</v>
      </c>
      <c r="J67" s="220"/>
      <c r="K67" s="219"/>
      <c r="L67" s="221"/>
      <c r="M67" s="222"/>
      <c r="N67" s="223" t="s">
        <v>224</v>
      </c>
      <c r="O67" s="331">
        <v>56</v>
      </c>
      <c r="P67" s="219" t="s">
        <v>127</v>
      </c>
      <c r="Q67" s="219">
        <v>6</v>
      </c>
      <c r="R67" s="219" t="s">
        <v>127</v>
      </c>
      <c r="S67" s="222">
        <v>15</v>
      </c>
      <c r="T67" s="218">
        <v>1473</v>
      </c>
      <c r="U67" s="224"/>
      <c r="V67" s="225"/>
      <c r="W67" s="213" t="s">
        <v>96</v>
      </c>
    </row>
    <row r="68" spans="1:23" s="129" customFormat="1" ht="27" customHeight="1">
      <c r="A68" s="146">
        <v>7</v>
      </c>
      <c r="B68" s="333" t="s">
        <v>246</v>
      </c>
      <c r="C68" s="152">
        <v>0</v>
      </c>
      <c r="D68" s="153">
        <v>3</v>
      </c>
      <c r="E68" s="154">
        <v>2</v>
      </c>
      <c r="F68" s="474">
        <v>5</v>
      </c>
      <c r="G68" s="155">
        <v>1</v>
      </c>
      <c r="H68" s="148" t="s">
        <v>230</v>
      </c>
      <c r="I68" s="109">
        <v>8</v>
      </c>
      <c r="J68" s="156" t="s">
        <v>127</v>
      </c>
      <c r="K68" s="109">
        <v>4</v>
      </c>
      <c r="L68" s="157" t="s">
        <v>127</v>
      </c>
      <c r="M68" s="158">
        <v>1</v>
      </c>
      <c r="N68" s="159" t="s">
        <v>230</v>
      </c>
      <c r="O68" s="246">
        <v>7</v>
      </c>
      <c r="P68" s="109" t="s">
        <v>127</v>
      </c>
      <c r="Q68" s="109">
        <v>4</v>
      </c>
      <c r="R68" s="109" t="s">
        <v>127</v>
      </c>
      <c r="S68" s="158">
        <v>28</v>
      </c>
      <c r="T68" s="155">
        <v>75</v>
      </c>
      <c r="U68" s="160"/>
      <c r="V68" s="113" t="s">
        <v>221</v>
      </c>
      <c r="W68" s="114" t="s">
        <v>80</v>
      </c>
    </row>
    <row r="69" spans="1:23" s="129" customFormat="1" ht="27" customHeight="1">
      <c r="A69" s="146">
        <v>8</v>
      </c>
      <c r="B69" s="333" t="s">
        <v>247</v>
      </c>
      <c r="C69" s="152">
        <v>0</v>
      </c>
      <c r="D69" s="153">
        <v>2</v>
      </c>
      <c r="E69" s="154">
        <v>3</v>
      </c>
      <c r="F69" s="474">
        <v>5</v>
      </c>
      <c r="G69" s="155">
        <v>1</v>
      </c>
      <c r="H69" s="148" t="s">
        <v>224</v>
      </c>
      <c r="I69" s="109">
        <v>60</v>
      </c>
      <c r="J69" s="156" t="s">
        <v>127</v>
      </c>
      <c r="K69" s="109">
        <v>7</v>
      </c>
      <c r="L69" s="157"/>
      <c r="M69" s="158"/>
      <c r="N69" s="159" t="s">
        <v>224</v>
      </c>
      <c r="O69" s="246">
        <v>60</v>
      </c>
      <c r="P69" s="109" t="s">
        <v>127</v>
      </c>
      <c r="Q69" s="109">
        <v>7</v>
      </c>
      <c r="R69" s="109"/>
      <c r="S69" s="158"/>
      <c r="T69" s="155">
        <v>79</v>
      </c>
      <c r="U69" s="160" t="s">
        <v>89</v>
      </c>
      <c r="V69" s="113" t="s">
        <v>221</v>
      </c>
      <c r="W69" s="114" t="s">
        <v>80</v>
      </c>
    </row>
    <row r="70" spans="1:23" s="129" customFormat="1" ht="27" customHeight="1">
      <c r="A70" s="146">
        <v>9</v>
      </c>
      <c r="B70" s="245" t="s">
        <v>195</v>
      </c>
      <c r="C70" s="152">
        <v>0</v>
      </c>
      <c r="D70" s="153">
        <v>0</v>
      </c>
      <c r="E70" s="154">
        <v>3</v>
      </c>
      <c r="F70" s="474">
        <v>3</v>
      </c>
      <c r="G70" s="155">
        <v>0</v>
      </c>
      <c r="H70" s="148" t="s">
        <v>196</v>
      </c>
      <c r="I70" s="109">
        <v>52</v>
      </c>
      <c r="J70" s="156" t="s">
        <v>127</v>
      </c>
      <c r="K70" s="109">
        <v>7</v>
      </c>
      <c r="L70" s="157" t="s">
        <v>127</v>
      </c>
      <c r="M70" s="158">
        <v>13</v>
      </c>
      <c r="N70" s="159" t="s">
        <v>196</v>
      </c>
      <c r="O70" s="246">
        <v>52</v>
      </c>
      <c r="P70" s="109" t="s">
        <v>127</v>
      </c>
      <c r="Q70" s="109">
        <v>8</v>
      </c>
      <c r="R70" s="109" t="s">
        <v>127</v>
      </c>
      <c r="S70" s="158">
        <v>31</v>
      </c>
      <c r="T70" s="155">
        <v>125</v>
      </c>
      <c r="U70" s="160"/>
      <c r="V70" s="113" t="s">
        <v>197</v>
      </c>
      <c r="W70" s="114" t="s">
        <v>49</v>
      </c>
    </row>
    <row r="71" spans="1:23" s="129" customFormat="1" ht="27" customHeight="1">
      <c r="A71" s="146">
        <v>10</v>
      </c>
      <c r="B71" s="329" t="s">
        <v>75</v>
      </c>
      <c r="C71" s="152">
        <v>0</v>
      </c>
      <c r="D71" s="153">
        <v>2</v>
      </c>
      <c r="E71" s="154">
        <v>3</v>
      </c>
      <c r="F71" s="474">
        <v>5</v>
      </c>
      <c r="G71" s="155">
        <v>2</v>
      </c>
      <c r="H71" s="148" t="s">
        <v>224</v>
      </c>
      <c r="I71" s="109">
        <v>33</v>
      </c>
      <c r="J71" s="156" t="s">
        <v>127</v>
      </c>
      <c r="K71" s="109">
        <v>4</v>
      </c>
      <c r="L71" s="157" t="s">
        <v>127</v>
      </c>
      <c r="M71" s="158">
        <v>1</v>
      </c>
      <c r="N71" s="159" t="s">
        <v>244</v>
      </c>
      <c r="O71" s="246">
        <v>2</v>
      </c>
      <c r="P71" s="109" t="s">
        <v>127</v>
      </c>
      <c r="Q71" s="109">
        <v>10</v>
      </c>
      <c r="R71" s="109" t="s">
        <v>127</v>
      </c>
      <c r="S71" s="158">
        <v>30</v>
      </c>
      <c r="T71" s="155">
        <v>203</v>
      </c>
      <c r="U71" s="160"/>
      <c r="V71" s="113" t="s">
        <v>147</v>
      </c>
      <c r="W71" s="114" t="s">
        <v>48</v>
      </c>
    </row>
    <row r="72" spans="1:23" s="129" customFormat="1" ht="27" customHeight="1">
      <c r="A72" s="146">
        <v>11</v>
      </c>
      <c r="B72" s="329" t="s">
        <v>151</v>
      </c>
      <c r="C72" s="152">
        <v>0</v>
      </c>
      <c r="D72" s="153">
        <v>5</v>
      </c>
      <c r="E72" s="154">
        <v>2</v>
      </c>
      <c r="F72" s="474">
        <v>7</v>
      </c>
      <c r="G72" s="155">
        <v>0</v>
      </c>
      <c r="H72" s="148"/>
      <c r="I72" s="109"/>
      <c r="J72" s="156"/>
      <c r="K72" s="109"/>
      <c r="L72" s="157"/>
      <c r="M72" s="158"/>
      <c r="N72" s="159" t="s">
        <v>224</v>
      </c>
      <c r="O72" s="246">
        <v>51</v>
      </c>
      <c r="P72" s="109" t="s">
        <v>127</v>
      </c>
      <c r="Q72" s="109">
        <v>11</v>
      </c>
      <c r="R72" s="109" t="s">
        <v>127</v>
      </c>
      <c r="S72" s="158">
        <v>3</v>
      </c>
      <c r="T72" s="155">
        <v>96</v>
      </c>
      <c r="U72" s="160"/>
      <c r="V72" s="113" t="s">
        <v>217</v>
      </c>
      <c r="W72" s="114" t="s">
        <v>101</v>
      </c>
    </row>
    <row r="73" spans="1:23" s="129" customFormat="1" ht="27" customHeight="1">
      <c r="A73" s="146">
        <v>12</v>
      </c>
      <c r="B73" s="329" t="s">
        <v>198</v>
      </c>
      <c r="C73" s="152">
        <v>0</v>
      </c>
      <c r="D73" s="153">
        <v>3</v>
      </c>
      <c r="E73" s="154">
        <v>1</v>
      </c>
      <c r="F73" s="474">
        <v>4</v>
      </c>
      <c r="G73" s="155">
        <v>0</v>
      </c>
      <c r="H73" s="148" t="s">
        <v>224</v>
      </c>
      <c r="I73" s="109">
        <v>44</v>
      </c>
      <c r="J73" s="156" t="s">
        <v>127</v>
      </c>
      <c r="K73" s="109">
        <v>11</v>
      </c>
      <c r="L73" s="157"/>
      <c r="M73" s="158"/>
      <c r="N73" s="159" t="s">
        <v>224</v>
      </c>
      <c r="O73" s="246">
        <v>44</v>
      </c>
      <c r="P73" s="109" t="s">
        <v>127</v>
      </c>
      <c r="Q73" s="109">
        <v>7</v>
      </c>
      <c r="R73" s="109"/>
      <c r="S73" s="158"/>
      <c r="T73" s="151" t="s">
        <v>165</v>
      </c>
      <c r="U73" s="160"/>
      <c r="V73" s="113"/>
      <c r="W73" s="114" t="s">
        <v>104</v>
      </c>
    </row>
    <row r="74" spans="1:23" s="101" customFormat="1" ht="27" customHeight="1">
      <c r="A74" s="206">
        <v>13</v>
      </c>
      <c r="B74" s="339" t="s">
        <v>126</v>
      </c>
      <c r="C74" s="214">
        <v>0</v>
      </c>
      <c r="D74" s="215">
        <v>3</v>
      </c>
      <c r="E74" s="216">
        <v>1</v>
      </c>
      <c r="F74" s="217">
        <v>4</v>
      </c>
      <c r="G74" s="218">
        <v>0</v>
      </c>
      <c r="H74" s="208"/>
      <c r="I74" s="219"/>
      <c r="J74" s="220"/>
      <c r="K74" s="219"/>
      <c r="L74" s="221"/>
      <c r="M74" s="222"/>
      <c r="N74" s="223" t="s">
        <v>224</v>
      </c>
      <c r="O74" s="331">
        <v>59</v>
      </c>
      <c r="P74" s="219" t="s">
        <v>127</v>
      </c>
      <c r="Q74" s="219">
        <v>9</v>
      </c>
      <c r="R74" s="219" t="s">
        <v>127</v>
      </c>
      <c r="S74" s="222">
        <v>29</v>
      </c>
      <c r="T74" s="218">
        <v>96</v>
      </c>
      <c r="U74" s="224"/>
      <c r="V74" s="225" t="s">
        <v>133</v>
      </c>
      <c r="W74" s="213" t="s">
        <v>28</v>
      </c>
    </row>
    <row r="75" spans="1:23" s="101" customFormat="1" ht="27" customHeight="1">
      <c r="A75" s="206">
        <v>14</v>
      </c>
      <c r="B75" s="339" t="s">
        <v>249</v>
      </c>
      <c r="C75" s="214">
        <v>0</v>
      </c>
      <c r="D75" s="215">
        <v>3</v>
      </c>
      <c r="E75" s="216">
        <v>1</v>
      </c>
      <c r="F75" s="217">
        <v>4</v>
      </c>
      <c r="G75" s="218">
        <v>0</v>
      </c>
      <c r="H75" s="208" t="s">
        <v>224</v>
      </c>
      <c r="I75" s="219">
        <v>50</v>
      </c>
      <c r="J75" s="220" t="s">
        <v>127</v>
      </c>
      <c r="K75" s="219">
        <v>11</v>
      </c>
      <c r="L75" s="221" t="s">
        <v>127</v>
      </c>
      <c r="M75" s="222">
        <v>1</v>
      </c>
      <c r="N75" s="223" t="s">
        <v>230</v>
      </c>
      <c r="O75" s="331">
        <v>15</v>
      </c>
      <c r="P75" s="219" t="s">
        <v>127</v>
      </c>
      <c r="Q75" s="219">
        <v>4</v>
      </c>
      <c r="R75" s="219" t="s">
        <v>127</v>
      </c>
      <c r="S75" s="222">
        <v>21</v>
      </c>
      <c r="T75" s="218">
        <v>437</v>
      </c>
      <c r="U75" s="224"/>
      <c r="V75" s="225" t="s">
        <v>133</v>
      </c>
      <c r="W75" s="213" t="s">
        <v>28</v>
      </c>
    </row>
    <row r="76" spans="1:23" s="101" customFormat="1" ht="27" customHeight="1">
      <c r="A76" s="206">
        <v>15</v>
      </c>
      <c r="B76" s="339" t="s">
        <v>250</v>
      </c>
      <c r="C76" s="214">
        <v>0</v>
      </c>
      <c r="D76" s="215">
        <v>3</v>
      </c>
      <c r="E76" s="216">
        <v>1</v>
      </c>
      <c r="F76" s="217">
        <v>4</v>
      </c>
      <c r="G76" s="218">
        <v>0</v>
      </c>
      <c r="H76" s="208"/>
      <c r="I76" s="219"/>
      <c r="J76" s="220"/>
      <c r="K76" s="219"/>
      <c r="L76" s="221"/>
      <c r="M76" s="222"/>
      <c r="N76" s="223" t="s">
        <v>230</v>
      </c>
      <c r="O76" s="331">
        <v>3</v>
      </c>
      <c r="P76" s="219" t="s">
        <v>127</v>
      </c>
      <c r="Q76" s="219">
        <v>3</v>
      </c>
      <c r="R76" s="219" t="s">
        <v>127</v>
      </c>
      <c r="S76" s="222">
        <v>31</v>
      </c>
      <c r="T76" s="218"/>
      <c r="U76" s="224"/>
      <c r="V76" s="225" t="s">
        <v>133</v>
      </c>
      <c r="W76" s="213" t="s">
        <v>28</v>
      </c>
    </row>
    <row r="77" spans="1:23" s="101" customFormat="1" ht="27" customHeight="1">
      <c r="A77" s="206">
        <v>16</v>
      </c>
      <c r="B77" s="339" t="s">
        <v>251</v>
      </c>
      <c r="C77" s="214">
        <v>0</v>
      </c>
      <c r="D77" s="215">
        <v>1</v>
      </c>
      <c r="E77" s="216">
        <v>3</v>
      </c>
      <c r="F77" s="217">
        <v>4</v>
      </c>
      <c r="G77" s="218">
        <v>2</v>
      </c>
      <c r="H77" s="208" t="s">
        <v>230</v>
      </c>
      <c r="I77" s="219">
        <v>13</v>
      </c>
      <c r="J77" s="220" t="s">
        <v>127</v>
      </c>
      <c r="K77" s="219">
        <v>4</v>
      </c>
      <c r="L77" s="221" t="s">
        <v>127</v>
      </c>
      <c r="M77" s="222">
        <v>1</v>
      </c>
      <c r="N77" s="223" t="s">
        <v>230</v>
      </c>
      <c r="O77" s="331">
        <v>13</v>
      </c>
      <c r="P77" s="219" t="s">
        <v>127</v>
      </c>
      <c r="Q77" s="219">
        <v>3</v>
      </c>
      <c r="R77" s="219"/>
      <c r="S77" s="222"/>
      <c r="T77" s="218">
        <v>525</v>
      </c>
      <c r="U77" s="224"/>
      <c r="V77" s="225" t="s">
        <v>133</v>
      </c>
      <c r="W77" s="213" t="s">
        <v>28</v>
      </c>
    </row>
    <row r="78" spans="1:23" s="101" customFormat="1" ht="27" customHeight="1">
      <c r="A78" s="206">
        <v>17</v>
      </c>
      <c r="B78" s="339" t="s">
        <v>252</v>
      </c>
      <c r="C78" s="214">
        <v>0</v>
      </c>
      <c r="D78" s="215">
        <v>2</v>
      </c>
      <c r="E78" s="216">
        <v>3</v>
      </c>
      <c r="F78" s="217">
        <v>5</v>
      </c>
      <c r="G78" s="218">
        <v>0</v>
      </c>
      <c r="H78" s="208"/>
      <c r="I78" s="219"/>
      <c r="J78" s="220"/>
      <c r="K78" s="219"/>
      <c r="L78" s="221"/>
      <c r="M78" s="222"/>
      <c r="N78" s="223" t="s">
        <v>230</v>
      </c>
      <c r="O78" s="331">
        <v>7</v>
      </c>
      <c r="P78" s="219" t="s">
        <v>127</v>
      </c>
      <c r="Q78" s="219">
        <v>9</v>
      </c>
      <c r="R78" s="219"/>
      <c r="S78" s="222"/>
      <c r="T78" s="218">
        <v>79</v>
      </c>
      <c r="U78" s="224"/>
      <c r="V78" s="225" t="s">
        <v>133</v>
      </c>
      <c r="W78" s="213" t="s">
        <v>28</v>
      </c>
    </row>
    <row r="79" spans="1:23" s="129" customFormat="1" ht="27" customHeight="1">
      <c r="A79" s="146">
        <v>18</v>
      </c>
      <c r="B79" s="245" t="s">
        <v>52</v>
      </c>
      <c r="C79" s="152">
        <v>0</v>
      </c>
      <c r="D79" s="153">
        <v>2</v>
      </c>
      <c r="E79" s="154">
        <v>1</v>
      </c>
      <c r="F79" s="474">
        <v>3</v>
      </c>
      <c r="G79" s="155">
        <v>0</v>
      </c>
      <c r="H79" s="148" t="s">
        <v>5</v>
      </c>
      <c r="I79" s="109">
        <v>3</v>
      </c>
      <c r="J79" s="156" t="s">
        <v>127</v>
      </c>
      <c r="K79" s="109">
        <v>4</v>
      </c>
      <c r="L79" s="157" t="s">
        <v>127</v>
      </c>
      <c r="M79" s="158">
        <v>1</v>
      </c>
      <c r="N79" s="159" t="s">
        <v>196</v>
      </c>
      <c r="O79" s="246">
        <v>50</v>
      </c>
      <c r="P79" s="109" t="s">
        <v>127</v>
      </c>
      <c r="Q79" s="109">
        <v>4</v>
      </c>
      <c r="R79" s="109" t="s">
        <v>127</v>
      </c>
      <c r="S79" s="158">
        <v>11</v>
      </c>
      <c r="T79" s="155">
        <v>937</v>
      </c>
      <c r="U79" s="160"/>
      <c r="V79" s="113" t="s">
        <v>220</v>
      </c>
      <c r="W79" s="114" t="s">
        <v>79</v>
      </c>
    </row>
    <row r="80" spans="1:23" s="129" customFormat="1" ht="27" customHeight="1">
      <c r="A80" s="146">
        <v>19</v>
      </c>
      <c r="B80" s="147" t="s">
        <v>39</v>
      </c>
      <c r="C80" s="152">
        <v>0</v>
      </c>
      <c r="D80" s="153">
        <v>1</v>
      </c>
      <c r="E80" s="154">
        <v>1</v>
      </c>
      <c r="F80" s="474">
        <v>2</v>
      </c>
      <c r="G80" s="155">
        <v>0</v>
      </c>
      <c r="H80" s="148" t="s">
        <v>230</v>
      </c>
      <c r="I80" s="109">
        <v>26</v>
      </c>
      <c r="J80" s="156" t="s">
        <v>127</v>
      </c>
      <c r="K80" s="109">
        <v>4</v>
      </c>
      <c r="L80" s="157" t="s">
        <v>127</v>
      </c>
      <c r="M80" s="158">
        <v>1</v>
      </c>
      <c r="N80" s="159" t="s">
        <v>230</v>
      </c>
      <c r="O80" s="109">
        <v>26</v>
      </c>
      <c r="P80" s="109" t="s">
        <v>127</v>
      </c>
      <c r="Q80" s="109">
        <v>4</v>
      </c>
      <c r="R80" s="109" t="s">
        <v>127</v>
      </c>
      <c r="S80" s="158">
        <v>1</v>
      </c>
      <c r="T80" s="155">
        <v>71</v>
      </c>
      <c r="U80" s="160"/>
      <c r="V80" s="113" t="s">
        <v>253</v>
      </c>
      <c r="W80" s="114" t="s">
        <v>86</v>
      </c>
    </row>
    <row r="81" spans="1:23" s="129" customFormat="1" ht="27" customHeight="1">
      <c r="A81" s="146">
        <v>20</v>
      </c>
      <c r="B81" s="147" t="s">
        <v>215</v>
      </c>
      <c r="C81" s="152">
        <v>0</v>
      </c>
      <c r="D81" s="153">
        <v>1</v>
      </c>
      <c r="E81" s="154">
        <v>1</v>
      </c>
      <c r="F81" s="474">
        <v>2</v>
      </c>
      <c r="G81" s="155">
        <v>0</v>
      </c>
      <c r="H81" s="159" t="s">
        <v>230</v>
      </c>
      <c r="I81" s="109">
        <v>26</v>
      </c>
      <c r="J81" s="156" t="s">
        <v>127</v>
      </c>
      <c r="K81" s="109">
        <v>4</v>
      </c>
      <c r="L81" s="157" t="s">
        <v>127</v>
      </c>
      <c r="M81" s="158">
        <v>1</v>
      </c>
      <c r="N81" s="159" t="s">
        <v>224</v>
      </c>
      <c r="O81" s="109">
        <v>62</v>
      </c>
      <c r="P81" s="109" t="s">
        <v>127</v>
      </c>
      <c r="Q81" s="109">
        <v>4</v>
      </c>
      <c r="R81" s="109" t="s">
        <v>127</v>
      </c>
      <c r="S81" s="158">
        <v>2</v>
      </c>
      <c r="T81" s="155">
        <v>234</v>
      </c>
      <c r="U81" s="160"/>
      <c r="V81" s="113" t="s">
        <v>253</v>
      </c>
      <c r="W81" s="114" t="s">
        <v>86</v>
      </c>
    </row>
    <row r="82" spans="1:23" s="129" customFormat="1" ht="27" customHeight="1">
      <c r="A82" s="146">
        <v>21</v>
      </c>
      <c r="B82" s="245" t="s">
        <v>180</v>
      </c>
      <c r="C82" s="152">
        <v>0</v>
      </c>
      <c r="D82" s="153">
        <v>0</v>
      </c>
      <c r="E82" s="154">
        <v>4</v>
      </c>
      <c r="F82" s="474">
        <v>4</v>
      </c>
      <c r="G82" s="155">
        <v>1</v>
      </c>
      <c r="H82" s="148" t="s">
        <v>230</v>
      </c>
      <c r="I82" s="109">
        <v>14</v>
      </c>
      <c r="J82" s="156" t="s">
        <v>127</v>
      </c>
      <c r="K82" s="109">
        <v>4</v>
      </c>
      <c r="L82" s="157" t="s">
        <v>127</v>
      </c>
      <c r="M82" s="158">
        <v>21</v>
      </c>
      <c r="N82" s="159" t="s">
        <v>230</v>
      </c>
      <c r="O82" s="246">
        <v>14</v>
      </c>
      <c r="P82" s="109" t="s">
        <v>127</v>
      </c>
      <c r="Q82" s="109">
        <v>3</v>
      </c>
      <c r="R82" s="109" t="s">
        <v>127</v>
      </c>
      <c r="S82" s="158">
        <v>20</v>
      </c>
      <c r="T82" s="155">
        <v>714</v>
      </c>
      <c r="U82" s="160"/>
      <c r="V82" s="336" t="s">
        <v>248</v>
      </c>
      <c r="W82" s="114" t="s">
        <v>61</v>
      </c>
    </row>
    <row r="83" spans="1:23" s="129" customFormat="1" ht="27" customHeight="1">
      <c r="A83" s="281">
        <v>22</v>
      </c>
      <c r="B83" s="337" t="s">
        <v>137</v>
      </c>
      <c r="C83" s="287">
        <v>0</v>
      </c>
      <c r="D83" s="288">
        <v>1</v>
      </c>
      <c r="E83" s="289">
        <v>1</v>
      </c>
      <c r="F83" s="290">
        <v>2</v>
      </c>
      <c r="G83" s="291">
        <v>0</v>
      </c>
      <c r="H83" s="283" t="s">
        <v>196</v>
      </c>
      <c r="I83" s="292">
        <v>40</v>
      </c>
      <c r="J83" s="293" t="s">
        <v>127</v>
      </c>
      <c r="K83" s="292">
        <v>4</v>
      </c>
      <c r="L83" s="294" t="s">
        <v>127</v>
      </c>
      <c r="M83" s="295">
        <v>1</v>
      </c>
      <c r="N83" s="296" t="s">
        <v>230</v>
      </c>
      <c r="O83" s="338">
        <v>22</v>
      </c>
      <c r="P83" s="292" t="s">
        <v>127</v>
      </c>
      <c r="Q83" s="292">
        <v>4</v>
      </c>
      <c r="R83" s="292" t="s">
        <v>127</v>
      </c>
      <c r="S83" s="295">
        <v>1</v>
      </c>
      <c r="T83" s="291">
        <v>86</v>
      </c>
      <c r="U83" s="297"/>
      <c r="V83" s="298" t="s">
        <v>70</v>
      </c>
      <c r="W83" s="114" t="s">
        <v>109</v>
      </c>
    </row>
    <row r="84" spans="1:23" s="101" customFormat="1" ht="26.15" hidden="1" customHeight="1">
      <c r="A84" s="529"/>
      <c r="B84" s="530" t="s">
        <v>190</v>
      </c>
      <c r="C84" s="552">
        <f>SUM(C62:C83)</f>
        <v>1</v>
      </c>
      <c r="D84" s="553">
        <f>SUM(D62:D83)</f>
        <v>43</v>
      </c>
      <c r="E84" s="554">
        <f>SUM(E62:E83)</f>
        <v>44</v>
      </c>
      <c r="F84" s="555">
        <f>SUM(F62:F83)</f>
        <v>88</v>
      </c>
      <c r="G84" s="555">
        <f>SUM(G62:G83)</f>
        <v>8</v>
      </c>
      <c r="H84" s="535"/>
      <c r="I84" s="536"/>
      <c r="J84" s="537"/>
      <c r="K84" s="536"/>
      <c r="L84" s="538"/>
      <c r="M84" s="539"/>
      <c r="N84" s="540"/>
      <c r="O84" s="351"/>
      <c r="P84" s="351"/>
      <c r="Q84" s="351"/>
      <c r="R84" s="351"/>
      <c r="S84" s="541"/>
      <c r="T84" s="555"/>
      <c r="U84" s="542"/>
      <c r="V84" s="543"/>
      <c r="W84" s="377"/>
    </row>
    <row r="85" spans="1:23" ht="21" customHeight="1">
      <c r="C85" s="557"/>
      <c r="D85" s="557"/>
    </row>
    <row r="86" spans="1:23" ht="20.149999999999999" customHeight="1">
      <c r="W86" s="558"/>
    </row>
    <row r="87" spans="1:23" ht="21" customHeight="1">
      <c r="W87" s="559"/>
    </row>
    <row r="88" spans="1:23" ht="21" customHeight="1">
      <c r="W88" s="559"/>
    </row>
    <row r="89" spans="1:23" ht="21" customHeight="1">
      <c r="W89" s="559"/>
    </row>
    <row r="90" spans="1:23" ht="21" customHeight="1">
      <c r="W90" s="559"/>
    </row>
    <row r="91" spans="1:23" ht="21" customHeight="1">
      <c r="W91" s="559"/>
    </row>
    <row r="92" spans="1:23" ht="21" customHeight="1">
      <c r="W92" s="559"/>
    </row>
    <row r="93" spans="1:23" ht="21" customHeight="1">
      <c r="W93" s="559"/>
    </row>
    <row r="94" spans="1:23" ht="21" customHeight="1">
      <c r="W94" s="559"/>
    </row>
    <row r="95" spans="1:23" ht="21" customHeight="1">
      <c r="W95" s="559"/>
    </row>
    <row r="96" spans="1:23" ht="21" customHeight="1">
      <c r="W96" s="559"/>
    </row>
    <row r="97" ht="21" customHeight="1"/>
    <row r="98" ht="21" customHeight="1"/>
    <row r="110" ht="19.5" customHeight="1"/>
  </sheetData>
  <mergeCells count="14">
    <mergeCell ref="H61:M61"/>
    <mergeCell ref="N61:S61"/>
    <mergeCell ref="A3:A4"/>
    <mergeCell ref="B3:B4"/>
    <mergeCell ref="A5:A6"/>
    <mergeCell ref="A19:A20"/>
    <mergeCell ref="A60:A61"/>
    <mergeCell ref="B60:B61"/>
    <mergeCell ref="C3:G3"/>
    <mergeCell ref="H3:V3"/>
    <mergeCell ref="H4:M4"/>
    <mergeCell ref="N4:S4"/>
    <mergeCell ref="C60:G60"/>
    <mergeCell ref="H60:V60"/>
  </mergeCells>
  <phoneticPr fontId="20"/>
  <conditionalFormatting sqref="W35:W36">
    <cfRule type="cellIs" dxfId="11" priority="9" stopIfTrue="1" operator="equal">
      <formula>0</formula>
    </cfRule>
  </conditionalFormatting>
  <conditionalFormatting sqref="W61">
    <cfRule type="cellIs" dxfId="10" priority="24" stopIfTrue="1" operator="equal">
      <formula>0</formula>
    </cfRule>
  </conditionalFormatting>
  <conditionalFormatting sqref="W68:W79">
    <cfRule type="cellIs" dxfId="9" priority="1" stopIfTrue="1" operator="equal">
      <formula>0</formula>
    </cfRule>
  </conditionalFormatting>
  <conditionalFormatting sqref="W83">
    <cfRule type="cellIs" dxfId="8" priority="3" stopIfTrue="1" operator="equal">
      <formula>0</formula>
    </cfRule>
  </conditionalFormatting>
  <printOptions horizontalCentered="1"/>
  <pageMargins left="0.70866141732283472" right="0.62992125984251968" top="0.74803149606299213" bottom="0.59055118110236227" header="0.51181102362204722" footer="0.19685039370078741"/>
  <pageSetup paperSize="9" scale="56" firstPageNumber="29" orientation="portrait" useFirstPageNumber="1" r:id="rId1"/>
  <headerFooter alignWithMargins="0">
    <oddFooter>&amp;C&amp;"ＭＳ Ｐ明朝,標準"&amp;16-&amp;P+31-</oddFooter>
  </headerFooter>
  <rowBreaks count="1" manualBreakCount="1">
    <brk id="47" max="2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3"/>
  </sheetPr>
  <dimension ref="A1:U109"/>
  <sheetViews>
    <sheetView zoomScale="90" zoomScaleNormal="90" zoomScaleSheetLayoutView="100" workbookViewId="0">
      <pane xSplit="2" ySplit="4" topLeftCell="C5" activePane="bottomRight" state="frozen"/>
      <selection sqref="A1:K1"/>
      <selection pane="topRight" sqref="A1:K1"/>
      <selection pane="bottomLeft" sqref="A1:K1"/>
      <selection pane="bottomRight" sqref="A1:K1"/>
    </sheetView>
  </sheetViews>
  <sheetFormatPr defaultColWidth="9" defaultRowHeight="20.149999999999999" customHeight="1"/>
  <cols>
    <col min="1" max="1" width="4.26953125" style="556" customWidth="1"/>
    <col min="2" max="2" width="35.6328125" style="375" customWidth="1"/>
    <col min="3" max="3" width="19.6328125" style="101" customWidth="1"/>
    <col min="4" max="5" width="14.26953125" style="101" customWidth="1"/>
    <col min="6" max="6" width="14.7265625" style="101" customWidth="1"/>
    <col min="7" max="7" width="18.36328125" style="101" customWidth="1"/>
    <col min="8" max="9" width="14.08984375" style="101" customWidth="1"/>
    <col min="10" max="10" width="11.08984375" style="377" customWidth="1"/>
    <col min="11" max="16384" width="9" style="378"/>
  </cols>
  <sheetData>
    <row r="1" spans="1:21" ht="45" customHeight="1">
      <c r="A1" s="374" t="s">
        <v>138</v>
      </c>
      <c r="G1" s="376"/>
    </row>
    <row r="2" spans="1:21" s="356" customFormat="1" ht="45.75" customHeight="1">
      <c r="A2" s="347"/>
      <c r="B2" s="348" t="s">
        <v>211</v>
      </c>
      <c r="H2" s="359"/>
      <c r="I2" s="355"/>
      <c r="J2" s="379"/>
      <c r="K2" s="355"/>
      <c r="L2" s="347"/>
      <c r="M2" s="355"/>
      <c r="N2" s="355"/>
      <c r="O2" s="355"/>
      <c r="P2" s="355"/>
      <c r="Q2" s="355"/>
      <c r="S2" s="357"/>
      <c r="U2" s="358"/>
    </row>
    <row r="3" spans="1:21" s="356" customFormat="1" ht="18" customHeight="1">
      <c r="A3" s="489"/>
      <c r="B3" s="491" t="s">
        <v>218</v>
      </c>
      <c r="C3" s="498" t="s">
        <v>102</v>
      </c>
      <c r="D3" s="499"/>
      <c r="E3" s="500"/>
      <c r="F3" s="502" t="s">
        <v>199</v>
      </c>
      <c r="G3" s="498" t="s">
        <v>175</v>
      </c>
      <c r="H3" s="499"/>
      <c r="I3" s="500"/>
      <c r="J3" s="358"/>
    </row>
    <row r="4" spans="1:21" s="356" customFormat="1" ht="30" customHeight="1">
      <c r="A4" s="490"/>
      <c r="B4" s="492"/>
      <c r="C4" s="381"/>
      <c r="D4" s="382" t="s">
        <v>200</v>
      </c>
      <c r="E4" s="383" t="s">
        <v>201</v>
      </c>
      <c r="F4" s="503"/>
      <c r="G4" s="381"/>
      <c r="H4" s="382" t="s">
        <v>202</v>
      </c>
      <c r="I4" s="383" t="s">
        <v>203</v>
      </c>
      <c r="J4" s="373" t="s">
        <v>53</v>
      </c>
    </row>
    <row r="5" spans="1:21" s="356" customFormat="1" ht="27" customHeight="1">
      <c r="A5" s="469">
        <v>1</v>
      </c>
      <c r="B5" s="445" t="s">
        <v>124</v>
      </c>
      <c r="C5" s="425">
        <v>1042026</v>
      </c>
      <c r="D5" s="451">
        <v>83229</v>
      </c>
      <c r="E5" s="452">
        <v>148196</v>
      </c>
      <c r="F5" s="453">
        <v>10596</v>
      </c>
      <c r="G5" s="467">
        <f>SUM(H5:I5)</f>
        <v>39904910</v>
      </c>
      <c r="H5" s="451">
        <v>33627000</v>
      </c>
      <c r="I5" s="452">
        <v>6277910</v>
      </c>
      <c r="J5" s="358"/>
    </row>
    <row r="6" spans="1:21" s="101" customFormat="1" ht="27" customHeight="1">
      <c r="A6" s="102">
        <v>2</v>
      </c>
      <c r="B6" s="103" t="s">
        <v>134</v>
      </c>
      <c r="C6" s="108">
        <v>108426</v>
      </c>
      <c r="D6" s="115">
        <v>22987</v>
      </c>
      <c r="E6" s="116">
        <v>15137</v>
      </c>
      <c r="F6" s="117">
        <v>1045</v>
      </c>
      <c r="G6" s="118">
        <v>4080000</v>
      </c>
      <c r="H6" s="115">
        <v>3350000</v>
      </c>
      <c r="I6" s="116">
        <v>730000</v>
      </c>
      <c r="J6" s="114" t="s">
        <v>13</v>
      </c>
    </row>
    <row r="7" spans="1:21" s="129" customFormat="1" ht="27" customHeight="1">
      <c r="A7" s="146">
        <v>3</v>
      </c>
      <c r="B7" s="147" t="s">
        <v>223</v>
      </c>
      <c r="C7" s="148">
        <v>87504</v>
      </c>
      <c r="D7" s="149">
        <v>13348</v>
      </c>
      <c r="E7" s="150">
        <v>10261</v>
      </c>
      <c r="F7" s="151">
        <v>776</v>
      </c>
      <c r="G7" s="119">
        <v>8570000</v>
      </c>
      <c r="H7" s="149">
        <v>8200000</v>
      </c>
      <c r="I7" s="150">
        <v>370000</v>
      </c>
      <c r="J7" s="114" t="s">
        <v>13</v>
      </c>
    </row>
    <row r="8" spans="1:21" s="129" customFormat="1" ht="27" customHeight="1">
      <c r="A8" s="146">
        <v>4</v>
      </c>
      <c r="B8" s="147" t="s">
        <v>139</v>
      </c>
      <c r="C8" s="162">
        <v>34609</v>
      </c>
      <c r="D8" s="163">
        <v>9550</v>
      </c>
      <c r="E8" s="164">
        <v>4843</v>
      </c>
      <c r="F8" s="165">
        <v>68</v>
      </c>
      <c r="G8" s="166">
        <v>2089000</v>
      </c>
      <c r="H8" s="163">
        <v>2039000</v>
      </c>
      <c r="I8" s="164">
        <v>50000</v>
      </c>
      <c r="J8" s="114" t="s">
        <v>58</v>
      </c>
    </row>
    <row r="9" spans="1:21" s="129" customFormat="1" ht="27" customHeight="1">
      <c r="A9" s="146">
        <v>5</v>
      </c>
      <c r="B9" s="147" t="s">
        <v>140</v>
      </c>
      <c r="C9" s="148">
        <v>140109</v>
      </c>
      <c r="D9" s="149">
        <v>26498</v>
      </c>
      <c r="E9" s="150">
        <v>11997</v>
      </c>
      <c r="F9" s="151">
        <v>1048</v>
      </c>
      <c r="G9" s="119">
        <v>8678000</v>
      </c>
      <c r="H9" s="149">
        <v>7214000</v>
      </c>
      <c r="I9" s="150">
        <v>1464000</v>
      </c>
      <c r="J9" s="114" t="s">
        <v>20</v>
      </c>
    </row>
    <row r="10" spans="1:21" s="129" customFormat="1" ht="27" customHeight="1">
      <c r="A10" s="146">
        <v>6</v>
      </c>
      <c r="B10" s="147" t="s">
        <v>143</v>
      </c>
      <c r="C10" s="148">
        <v>13834</v>
      </c>
      <c r="D10" s="149">
        <v>4367</v>
      </c>
      <c r="E10" s="150">
        <v>1235</v>
      </c>
      <c r="F10" s="151">
        <v>15</v>
      </c>
      <c r="G10" s="119">
        <v>0</v>
      </c>
      <c r="H10" s="149">
        <v>0</v>
      </c>
      <c r="I10" s="150">
        <v>0</v>
      </c>
      <c r="J10" s="114" t="s">
        <v>20</v>
      </c>
    </row>
    <row r="11" spans="1:21" s="129" customFormat="1" ht="27" customHeight="1">
      <c r="A11" s="146">
        <v>7</v>
      </c>
      <c r="B11" s="147" t="s">
        <v>144</v>
      </c>
      <c r="C11" s="148">
        <v>46825</v>
      </c>
      <c r="D11" s="180">
        <v>12567</v>
      </c>
      <c r="E11" s="181">
        <v>2231</v>
      </c>
      <c r="F11" s="151">
        <v>0</v>
      </c>
      <c r="G11" s="119">
        <v>0</v>
      </c>
      <c r="H11" s="149">
        <v>0</v>
      </c>
      <c r="I11" s="150">
        <v>0</v>
      </c>
      <c r="J11" s="114" t="s">
        <v>20</v>
      </c>
    </row>
    <row r="12" spans="1:21" s="129" customFormat="1" ht="27" customHeight="1">
      <c r="A12" s="146">
        <v>8</v>
      </c>
      <c r="B12" s="147" t="s">
        <v>113</v>
      </c>
      <c r="C12" s="148">
        <v>34631</v>
      </c>
      <c r="D12" s="149">
        <v>8822</v>
      </c>
      <c r="E12" s="150">
        <v>1917</v>
      </c>
      <c r="F12" s="151">
        <v>15</v>
      </c>
      <c r="G12" s="119">
        <v>0</v>
      </c>
      <c r="H12" s="149">
        <v>0</v>
      </c>
      <c r="I12" s="150">
        <v>0</v>
      </c>
      <c r="J12" s="114" t="s">
        <v>20</v>
      </c>
    </row>
    <row r="13" spans="1:21" s="129" customFormat="1" ht="27" customHeight="1">
      <c r="A13" s="146">
        <v>9</v>
      </c>
      <c r="B13" s="147" t="s">
        <v>145</v>
      </c>
      <c r="C13" s="148">
        <v>67910</v>
      </c>
      <c r="D13" s="149">
        <v>22920</v>
      </c>
      <c r="E13" s="150">
        <v>4695</v>
      </c>
      <c r="F13" s="151">
        <v>311</v>
      </c>
      <c r="G13" s="119">
        <v>3862040</v>
      </c>
      <c r="H13" s="149">
        <v>2900000</v>
      </c>
      <c r="I13" s="150">
        <v>962040</v>
      </c>
      <c r="J13" s="114" t="s">
        <v>62</v>
      </c>
    </row>
    <row r="14" spans="1:21" s="129" customFormat="1" ht="27" customHeight="1">
      <c r="A14" s="146">
        <v>10</v>
      </c>
      <c r="B14" s="147" t="s">
        <v>146</v>
      </c>
      <c r="C14" s="148">
        <v>27121</v>
      </c>
      <c r="D14" s="149">
        <v>7711</v>
      </c>
      <c r="E14" s="150">
        <v>3758</v>
      </c>
      <c r="F14" s="151">
        <v>5</v>
      </c>
      <c r="G14" s="119">
        <v>0</v>
      </c>
      <c r="H14" s="149">
        <v>0</v>
      </c>
      <c r="I14" s="150">
        <v>0</v>
      </c>
      <c r="J14" s="114" t="s">
        <v>62</v>
      </c>
    </row>
    <row r="15" spans="1:21" s="129" customFormat="1" ht="27" customHeight="1">
      <c r="A15" s="146">
        <v>11</v>
      </c>
      <c r="B15" s="147" t="s">
        <v>84</v>
      </c>
      <c r="C15" s="148">
        <v>29588</v>
      </c>
      <c r="D15" s="148">
        <v>7679</v>
      </c>
      <c r="E15" s="150">
        <v>3287</v>
      </c>
      <c r="F15" s="150">
        <v>46</v>
      </c>
      <c r="G15" s="119">
        <v>1321080</v>
      </c>
      <c r="H15" s="149">
        <v>816000</v>
      </c>
      <c r="I15" s="150">
        <v>505080</v>
      </c>
      <c r="J15" s="114" t="s">
        <v>37</v>
      </c>
    </row>
    <row r="16" spans="1:21" s="129" customFormat="1" ht="27" customHeight="1">
      <c r="A16" s="146">
        <v>12</v>
      </c>
      <c r="B16" s="147" t="s">
        <v>148</v>
      </c>
      <c r="C16" s="148">
        <v>184281</v>
      </c>
      <c r="D16" s="149">
        <v>39091</v>
      </c>
      <c r="E16" s="150">
        <v>16884</v>
      </c>
      <c r="F16" s="151">
        <v>714</v>
      </c>
      <c r="G16" s="119">
        <v>9182807</v>
      </c>
      <c r="H16" s="149">
        <v>7770000</v>
      </c>
      <c r="I16" s="150">
        <v>1412807</v>
      </c>
      <c r="J16" s="114" t="s">
        <v>32</v>
      </c>
    </row>
    <row r="17" spans="1:10" ht="27" customHeight="1">
      <c r="A17" s="411">
        <v>13</v>
      </c>
      <c r="B17" s="397" t="s">
        <v>150</v>
      </c>
      <c r="C17" s="208">
        <v>18433</v>
      </c>
      <c r="D17" s="412">
        <v>4475</v>
      </c>
      <c r="E17" s="413">
        <v>3212</v>
      </c>
      <c r="F17" s="414">
        <v>0</v>
      </c>
      <c r="G17" s="415">
        <v>1532100</v>
      </c>
      <c r="H17" s="412">
        <v>1300000</v>
      </c>
      <c r="I17" s="413">
        <v>232100</v>
      </c>
      <c r="J17" s="213" t="s">
        <v>32</v>
      </c>
    </row>
    <row r="18" spans="1:10" s="188" customFormat="1" ht="27" customHeight="1">
      <c r="A18" s="495">
        <v>14</v>
      </c>
      <c r="B18" s="122" t="s">
        <v>153</v>
      </c>
      <c r="C18" s="148">
        <v>363295</v>
      </c>
      <c r="D18" s="149">
        <v>86076</v>
      </c>
      <c r="E18" s="150">
        <v>54115</v>
      </c>
      <c r="F18" s="151">
        <v>8701</v>
      </c>
      <c r="G18" s="119">
        <v>15014000</v>
      </c>
      <c r="H18" s="149">
        <v>12137000</v>
      </c>
      <c r="I18" s="150">
        <v>2877000</v>
      </c>
      <c r="J18" s="114" t="s">
        <v>65</v>
      </c>
    </row>
    <row r="19" spans="1:10" s="188" customFormat="1" ht="27" customHeight="1">
      <c r="A19" s="528"/>
      <c r="B19" s="122" t="s">
        <v>85</v>
      </c>
      <c r="C19" s="148">
        <v>4883</v>
      </c>
      <c r="D19" s="149">
        <v>4528</v>
      </c>
      <c r="E19" s="150">
        <v>46</v>
      </c>
      <c r="F19" s="151">
        <v>0</v>
      </c>
      <c r="G19" s="119">
        <v>140000</v>
      </c>
      <c r="H19" s="149">
        <v>100000</v>
      </c>
      <c r="I19" s="150">
        <v>40000</v>
      </c>
      <c r="J19" s="114" t="s">
        <v>65</v>
      </c>
    </row>
    <row r="20" spans="1:10" s="129" customFormat="1" ht="27" customHeight="1">
      <c r="A20" s="146">
        <v>15</v>
      </c>
      <c r="B20" s="147" t="s">
        <v>232</v>
      </c>
      <c r="C20" s="148">
        <v>29475</v>
      </c>
      <c r="D20" s="149">
        <v>14255</v>
      </c>
      <c r="E20" s="150">
        <v>3298</v>
      </c>
      <c r="F20" s="151">
        <v>0</v>
      </c>
      <c r="G20" s="119">
        <v>1458000</v>
      </c>
      <c r="H20" s="149">
        <v>986000</v>
      </c>
      <c r="I20" s="150">
        <v>472000</v>
      </c>
      <c r="J20" s="114" t="s">
        <v>65</v>
      </c>
    </row>
    <row r="21" spans="1:10" s="101" customFormat="1" ht="27" customHeight="1">
      <c r="A21" s="206">
        <v>16</v>
      </c>
      <c r="B21" s="207" t="s">
        <v>156</v>
      </c>
      <c r="C21" s="208">
        <v>118746</v>
      </c>
      <c r="D21" s="209">
        <v>31346</v>
      </c>
      <c r="E21" s="210">
        <v>22898</v>
      </c>
      <c r="F21" s="211">
        <v>2230</v>
      </c>
      <c r="G21" s="119">
        <v>3387000</v>
      </c>
      <c r="H21" s="149">
        <v>2586000</v>
      </c>
      <c r="I21" s="150">
        <v>801000</v>
      </c>
      <c r="J21" s="213" t="s">
        <v>65</v>
      </c>
    </row>
    <row r="22" spans="1:10" s="101" customFormat="1" ht="27" customHeight="1">
      <c r="A22" s="206">
        <v>17</v>
      </c>
      <c r="B22" s="207" t="s">
        <v>155</v>
      </c>
      <c r="C22" s="208">
        <v>93112</v>
      </c>
      <c r="D22" s="209">
        <v>29423</v>
      </c>
      <c r="E22" s="210">
        <v>15283</v>
      </c>
      <c r="F22" s="211">
        <v>2046</v>
      </c>
      <c r="G22" s="119">
        <v>3326000</v>
      </c>
      <c r="H22" s="149">
        <v>2597000</v>
      </c>
      <c r="I22" s="150">
        <v>729000</v>
      </c>
      <c r="J22" s="213" t="s">
        <v>65</v>
      </c>
    </row>
    <row r="23" spans="1:10" s="129" customFormat="1" ht="27" customHeight="1">
      <c r="A23" s="146">
        <v>18</v>
      </c>
      <c r="B23" s="147" t="s">
        <v>9</v>
      </c>
      <c r="C23" s="148">
        <v>47203</v>
      </c>
      <c r="D23" s="149">
        <v>15031</v>
      </c>
      <c r="E23" s="150">
        <v>7350</v>
      </c>
      <c r="F23" s="151">
        <v>692</v>
      </c>
      <c r="G23" s="119">
        <v>1489000</v>
      </c>
      <c r="H23" s="149">
        <v>878000</v>
      </c>
      <c r="I23" s="150">
        <v>611000</v>
      </c>
      <c r="J23" s="114" t="s">
        <v>65</v>
      </c>
    </row>
    <row r="24" spans="1:10" s="101" customFormat="1" ht="27" customHeight="1">
      <c r="A24" s="206">
        <v>19</v>
      </c>
      <c r="B24" s="207" t="s">
        <v>157</v>
      </c>
      <c r="C24" s="208">
        <v>79908</v>
      </c>
      <c r="D24" s="209">
        <v>17241</v>
      </c>
      <c r="E24" s="210">
        <v>11647</v>
      </c>
      <c r="F24" s="211">
        <v>1020</v>
      </c>
      <c r="G24" s="212">
        <v>3184000</v>
      </c>
      <c r="H24" s="209">
        <v>2640000</v>
      </c>
      <c r="I24" s="210">
        <v>544000</v>
      </c>
      <c r="J24" s="213" t="s">
        <v>49</v>
      </c>
    </row>
    <row r="25" spans="1:10" s="101" customFormat="1" ht="27" customHeight="1">
      <c r="A25" s="206">
        <v>20</v>
      </c>
      <c r="B25" s="207" t="s">
        <v>158</v>
      </c>
      <c r="C25" s="208">
        <v>86516</v>
      </c>
      <c r="D25" s="209">
        <v>27927</v>
      </c>
      <c r="E25" s="210">
        <v>3272</v>
      </c>
      <c r="F25" s="211">
        <v>196</v>
      </c>
      <c r="G25" s="212">
        <v>4881000</v>
      </c>
      <c r="H25" s="209">
        <v>4110000</v>
      </c>
      <c r="I25" s="210">
        <v>807000</v>
      </c>
      <c r="J25" s="213" t="s">
        <v>67</v>
      </c>
    </row>
    <row r="26" spans="1:10" s="101" customFormat="1" ht="27" customHeight="1">
      <c r="A26" s="206">
        <v>21</v>
      </c>
      <c r="B26" s="207" t="s">
        <v>160</v>
      </c>
      <c r="C26" s="208">
        <v>20325</v>
      </c>
      <c r="D26" s="209">
        <v>5039</v>
      </c>
      <c r="E26" s="210">
        <v>1098</v>
      </c>
      <c r="F26" s="211">
        <v>0</v>
      </c>
      <c r="G26" s="212">
        <v>0</v>
      </c>
      <c r="H26" s="209">
        <v>0</v>
      </c>
      <c r="I26" s="210">
        <v>0</v>
      </c>
      <c r="J26" s="213" t="s">
        <v>67</v>
      </c>
    </row>
    <row r="27" spans="1:10" s="101" customFormat="1" ht="27" customHeight="1">
      <c r="A27" s="206">
        <v>22</v>
      </c>
      <c r="B27" s="207" t="s">
        <v>161</v>
      </c>
      <c r="C27" s="208">
        <v>4516</v>
      </c>
      <c r="D27" s="209">
        <v>1450</v>
      </c>
      <c r="E27" s="210">
        <v>64</v>
      </c>
      <c r="F27" s="211">
        <v>0</v>
      </c>
      <c r="G27" s="212">
        <v>0</v>
      </c>
      <c r="H27" s="209">
        <v>0</v>
      </c>
      <c r="I27" s="210">
        <v>0</v>
      </c>
      <c r="J27" s="213" t="s">
        <v>67</v>
      </c>
    </row>
    <row r="28" spans="1:10" s="101" customFormat="1" ht="27" customHeight="1">
      <c r="A28" s="206">
        <v>23</v>
      </c>
      <c r="B28" s="207" t="s">
        <v>21</v>
      </c>
      <c r="C28" s="208">
        <v>3608</v>
      </c>
      <c r="D28" s="209">
        <v>1324</v>
      </c>
      <c r="E28" s="210">
        <v>34</v>
      </c>
      <c r="F28" s="211">
        <v>0</v>
      </c>
      <c r="G28" s="212">
        <v>0</v>
      </c>
      <c r="H28" s="209">
        <v>0</v>
      </c>
      <c r="I28" s="210">
        <v>0</v>
      </c>
      <c r="J28" s="213" t="s">
        <v>67</v>
      </c>
    </row>
    <row r="29" spans="1:10" s="129" customFormat="1" ht="27" customHeight="1">
      <c r="A29" s="146">
        <v>24</v>
      </c>
      <c r="B29" s="147" t="s">
        <v>162</v>
      </c>
      <c r="C29" s="148">
        <v>37083</v>
      </c>
      <c r="D29" s="149">
        <v>12814</v>
      </c>
      <c r="E29" s="150">
        <v>3972</v>
      </c>
      <c r="F29" s="151">
        <v>1126</v>
      </c>
      <c r="G29" s="119">
        <v>2498000</v>
      </c>
      <c r="H29" s="152">
        <v>1500000</v>
      </c>
      <c r="I29" s="185">
        <v>998000</v>
      </c>
      <c r="J29" s="114" t="s">
        <v>54</v>
      </c>
    </row>
    <row r="30" spans="1:10" s="101" customFormat="1" ht="27" customHeight="1">
      <c r="A30" s="206">
        <v>25</v>
      </c>
      <c r="B30" s="207" t="s">
        <v>163</v>
      </c>
      <c r="C30" s="208">
        <v>198948</v>
      </c>
      <c r="D30" s="209">
        <v>47717</v>
      </c>
      <c r="E30" s="210">
        <v>13830</v>
      </c>
      <c r="F30" s="211">
        <v>1327</v>
      </c>
      <c r="G30" s="212">
        <f>H30+I30</f>
        <v>12911000</v>
      </c>
      <c r="H30" s="195">
        <v>10600000</v>
      </c>
      <c r="I30" s="210">
        <v>2311000</v>
      </c>
      <c r="J30" s="213" t="s">
        <v>28</v>
      </c>
    </row>
    <row r="31" spans="1:10" s="101" customFormat="1" ht="27" customHeight="1">
      <c r="A31" s="206">
        <v>26</v>
      </c>
      <c r="B31" s="207" t="s">
        <v>164</v>
      </c>
      <c r="C31" s="208">
        <v>50387</v>
      </c>
      <c r="D31" s="209">
        <v>13611</v>
      </c>
      <c r="E31" s="210">
        <v>3580</v>
      </c>
      <c r="F31" s="211">
        <v>695</v>
      </c>
      <c r="G31" s="212">
        <v>0</v>
      </c>
      <c r="H31" s="209">
        <v>0</v>
      </c>
      <c r="I31" s="210">
        <v>0</v>
      </c>
      <c r="J31" s="213" t="s">
        <v>28</v>
      </c>
    </row>
    <row r="32" spans="1:10" s="101" customFormat="1" ht="27" customHeight="1">
      <c r="A32" s="206">
        <v>27</v>
      </c>
      <c r="B32" s="207" t="s">
        <v>166</v>
      </c>
      <c r="C32" s="208">
        <v>35300</v>
      </c>
      <c r="D32" s="209">
        <v>9819</v>
      </c>
      <c r="E32" s="210">
        <v>3794</v>
      </c>
      <c r="F32" s="211">
        <v>5919</v>
      </c>
      <c r="G32" s="212">
        <v>0</v>
      </c>
      <c r="H32" s="209">
        <v>0</v>
      </c>
      <c r="I32" s="210">
        <v>0</v>
      </c>
      <c r="J32" s="213" t="s">
        <v>28</v>
      </c>
    </row>
    <row r="33" spans="1:10" s="129" customFormat="1" ht="27" customHeight="1">
      <c r="A33" s="146">
        <v>28</v>
      </c>
      <c r="B33" s="147" t="s">
        <v>167</v>
      </c>
      <c r="C33" s="148">
        <v>41448</v>
      </c>
      <c r="D33" s="149">
        <v>12466</v>
      </c>
      <c r="E33" s="150">
        <v>1709</v>
      </c>
      <c r="F33" s="151">
        <v>963</v>
      </c>
      <c r="G33" s="119">
        <v>5523200</v>
      </c>
      <c r="H33" s="152">
        <v>4915000</v>
      </c>
      <c r="I33" s="185">
        <v>608200</v>
      </c>
      <c r="J33" s="114" t="s">
        <v>50</v>
      </c>
    </row>
    <row r="34" spans="1:10" s="129" customFormat="1" ht="27" customHeight="1">
      <c r="A34" s="146">
        <v>29</v>
      </c>
      <c r="B34" s="245" t="s">
        <v>16</v>
      </c>
      <c r="C34" s="162">
        <v>28199</v>
      </c>
      <c r="D34" s="163">
        <v>7622</v>
      </c>
      <c r="E34" s="164">
        <v>1067</v>
      </c>
      <c r="F34" s="165">
        <v>32</v>
      </c>
      <c r="G34" s="166">
        <v>204000</v>
      </c>
      <c r="H34" s="163">
        <v>0</v>
      </c>
      <c r="I34" s="164">
        <v>204000</v>
      </c>
      <c r="J34" s="114" t="s">
        <v>50</v>
      </c>
    </row>
    <row r="35" spans="1:10" s="129" customFormat="1" ht="27" customHeight="1">
      <c r="A35" s="146">
        <v>30</v>
      </c>
      <c r="B35" s="245" t="s">
        <v>168</v>
      </c>
      <c r="C35" s="148">
        <v>35237</v>
      </c>
      <c r="D35" s="149">
        <v>11101</v>
      </c>
      <c r="E35" s="150">
        <v>1264</v>
      </c>
      <c r="F35" s="151">
        <v>31</v>
      </c>
      <c r="G35" s="119">
        <v>1420000</v>
      </c>
      <c r="H35" s="470">
        <v>0</v>
      </c>
      <c r="I35" s="471">
        <v>0</v>
      </c>
      <c r="J35" s="114" t="s">
        <v>50</v>
      </c>
    </row>
    <row r="36" spans="1:10" s="101" customFormat="1" ht="27" customHeight="1">
      <c r="A36" s="206">
        <v>31</v>
      </c>
      <c r="B36" s="207" t="s">
        <v>7</v>
      </c>
      <c r="C36" s="208">
        <v>126447</v>
      </c>
      <c r="D36" s="209">
        <v>22110</v>
      </c>
      <c r="E36" s="210">
        <v>9763</v>
      </c>
      <c r="F36" s="211">
        <v>1709</v>
      </c>
      <c r="G36" s="212">
        <f>SUM(H36:I36)</f>
        <v>9045000</v>
      </c>
      <c r="H36" s="209">
        <v>8300000</v>
      </c>
      <c r="I36" s="210">
        <v>745000</v>
      </c>
      <c r="J36" s="213" t="s">
        <v>38</v>
      </c>
    </row>
    <row r="37" spans="1:10" s="101" customFormat="1" ht="27" customHeight="1">
      <c r="A37" s="206">
        <v>32</v>
      </c>
      <c r="B37" s="207" t="s">
        <v>98</v>
      </c>
      <c r="C37" s="208">
        <v>40249</v>
      </c>
      <c r="D37" s="209">
        <v>16155</v>
      </c>
      <c r="E37" s="210">
        <v>1248</v>
      </c>
      <c r="F37" s="211">
        <v>1025</v>
      </c>
      <c r="G37" s="212">
        <f t="shared" ref="G37:G43" si="0">SUM(H37:I37)</f>
        <v>192000</v>
      </c>
      <c r="H37" s="209">
        <v>0</v>
      </c>
      <c r="I37" s="210">
        <v>192000</v>
      </c>
      <c r="J37" s="213" t="s">
        <v>38</v>
      </c>
    </row>
    <row r="38" spans="1:10" s="101" customFormat="1" ht="27" customHeight="1">
      <c r="A38" s="206">
        <v>33</v>
      </c>
      <c r="B38" s="207" t="s">
        <v>169</v>
      </c>
      <c r="C38" s="208">
        <v>34729</v>
      </c>
      <c r="D38" s="209">
        <v>11283</v>
      </c>
      <c r="E38" s="210">
        <v>2231</v>
      </c>
      <c r="F38" s="211">
        <v>379</v>
      </c>
      <c r="G38" s="212">
        <f t="shared" si="0"/>
        <v>142000</v>
      </c>
      <c r="H38" s="209">
        <v>0</v>
      </c>
      <c r="I38" s="210">
        <v>142000</v>
      </c>
      <c r="J38" s="213" t="s">
        <v>38</v>
      </c>
    </row>
    <row r="39" spans="1:10" s="101" customFormat="1" ht="27" customHeight="1">
      <c r="A39" s="206">
        <v>34</v>
      </c>
      <c r="B39" s="207" t="s">
        <v>170</v>
      </c>
      <c r="C39" s="208">
        <v>28197</v>
      </c>
      <c r="D39" s="209">
        <v>9396</v>
      </c>
      <c r="E39" s="210">
        <v>331</v>
      </c>
      <c r="F39" s="211">
        <v>439</v>
      </c>
      <c r="G39" s="212">
        <f t="shared" si="0"/>
        <v>137000</v>
      </c>
      <c r="H39" s="209">
        <v>0</v>
      </c>
      <c r="I39" s="210">
        <v>137000</v>
      </c>
      <c r="J39" s="213" t="s">
        <v>38</v>
      </c>
    </row>
    <row r="40" spans="1:10" s="101" customFormat="1" ht="27" customHeight="1">
      <c r="A40" s="206">
        <v>35</v>
      </c>
      <c r="B40" s="207" t="s">
        <v>119</v>
      </c>
      <c r="C40" s="208">
        <v>47427</v>
      </c>
      <c r="D40" s="209">
        <v>12878</v>
      </c>
      <c r="E40" s="210">
        <v>4944</v>
      </c>
      <c r="F40" s="211">
        <v>2140</v>
      </c>
      <c r="G40" s="212">
        <f t="shared" si="0"/>
        <v>197000</v>
      </c>
      <c r="H40" s="209">
        <v>0</v>
      </c>
      <c r="I40" s="210">
        <v>197000</v>
      </c>
      <c r="J40" s="213" t="s">
        <v>38</v>
      </c>
    </row>
    <row r="41" spans="1:10" s="101" customFormat="1" ht="27" customHeight="1">
      <c r="A41" s="206">
        <v>36</v>
      </c>
      <c r="B41" s="207" t="s">
        <v>172</v>
      </c>
      <c r="C41" s="208">
        <v>17815</v>
      </c>
      <c r="D41" s="209">
        <v>5542</v>
      </c>
      <c r="E41" s="210">
        <v>1966</v>
      </c>
      <c r="F41" s="211">
        <v>309</v>
      </c>
      <c r="G41" s="212">
        <f t="shared" si="0"/>
        <v>118000</v>
      </c>
      <c r="H41" s="209">
        <v>0</v>
      </c>
      <c r="I41" s="210">
        <v>118000</v>
      </c>
      <c r="J41" s="213" t="s">
        <v>38</v>
      </c>
    </row>
    <row r="42" spans="1:10" s="101" customFormat="1" ht="27" customHeight="1">
      <c r="A42" s="206">
        <v>37</v>
      </c>
      <c r="B42" s="207" t="s">
        <v>173</v>
      </c>
      <c r="C42" s="208">
        <v>16318</v>
      </c>
      <c r="D42" s="209">
        <v>3695</v>
      </c>
      <c r="E42" s="210">
        <v>456</v>
      </c>
      <c r="F42" s="211">
        <v>8</v>
      </c>
      <c r="G42" s="212">
        <f t="shared" si="0"/>
        <v>81000</v>
      </c>
      <c r="H42" s="209">
        <v>0</v>
      </c>
      <c r="I42" s="210">
        <v>81000</v>
      </c>
      <c r="J42" s="213" t="s">
        <v>38</v>
      </c>
    </row>
    <row r="43" spans="1:10" s="101" customFormat="1" ht="27" customHeight="1">
      <c r="A43" s="206">
        <v>38</v>
      </c>
      <c r="B43" s="207" t="s">
        <v>174</v>
      </c>
      <c r="C43" s="208">
        <v>9552</v>
      </c>
      <c r="D43" s="209">
        <v>2516</v>
      </c>
      <c r="E43" s="210">
        <v>1646</v>
      </c>
      <c r="F43" s="211">
        <v>735</v>
      </c>
      <c r="G43" s="212">
        <f t="shared" si="0"/>
        <v>102000</v>
      </c>
      <c r="H43" s="209">
        <v>0</v>
      </c>
      <c r="I43" s="210">
        <v>102000</v>
      </c>
      <c r="J43" s="213" t="s">
        <v>38</v>
      </c>
    </row>
    <row r="44" spans="1:10" s="129" customFormat="1" ht="27" customHeight="1">
      <c r="A44" s="146">
        <v>39</v>
      </c>
      <c r="B44" s="147" t="s">
        <v>239</v>
      </c>
      <c r="C44" s="148">
        <v>123601</v>
      </c>
      <c r="D44" s="149">
        <v>12960</v>
      </c>
      <c r="E44" s="150">
        <v>14739</v>
      </c>
      <c r="F44" s="151">
        <v>1871</v>
      </c>
      <c r="G44" s="119">
        <v>3986000</v>
      </c>
      <c r="H44" s="149">
        <v>2970000</v>
      </c>
      <c r="I44" s="150">
        <v>1016000</v>
      </c>
      <c r="J44" s="114" t="s">
        <v>79</v>
      </c>
    </row>
    <row r="45" spans="1:10" s="259" customFormat="1" ht="27" customHeight="1">
      <c r="A45" s="249">
        <v>40</v>
      </c>
      <c r="B45" s="260" t="s">
        <v>177</v>
      </c>
      <c r="C45" s="162">
        <v>45534</v>
      </c>
      <c r="D45" s="163">
        <v>10592</v>
      </c>
      <c r="E45" s="164">
        <v>6347</v>
      </c>
      <c r="F45" s="165">
        <v>0</v>
      </c>
      <c r="G45" s="166">
        <v>3024000</v>
      </c>
      <c r="H45" s="163">
        <v>2400000</v>
      </c>
      <c r="I45" s="164">
        <v>624000</v>
      </c>
      <c r="J45" s="258" t="s">
        <v>79</v>
      </c>
    </row>
    <row r="46" spans="1:10" s="129" customFormat="1" ht="27" customHeight="1">
      <c r="A46" s="146">
        <v>41</v>
      </c>
      <c r="B46" s="147" t="s">
        <v>178</v>
      </c>
      <c r="C46" s="151">
        <v>89140</v>
      </c>
      <c r="D46" s="149">
        <v>26641</v>
      </c>
      <c r="E46" s="269">
        <v>11838</v>
      </c>
      <c r="F46" s="151">
        <v>207</v>
      </c>
      <c r="G46" s="119">
        <f>H46+I46</f>
        <v>2366000</v>
      </c>
      <c r="H46" s="149">
        <v>1854000</v>
      </c>
      <c r="I46" s="269">
        <v>512000</v>
      </c>
      <c r="J46" s="114" t="s">
        <v>83</v>
      </c>
    </row>
    <row r="47" spans="1:10" s="129" customFormat="1" ht="27" customHeight="1">
      <c r="A47" s="146">
        <v>42</v>
      </c>
      <c r="B47" s="147" t="s">
        <v>179</v>
      </c>
      <c r="C47" s="148">
        <v>108042</v>
      </c>
      <c r="D47" s="149">
        <v>28125</v>
      </c>
      <c r="E47" s="150">
        <v>13038</v>
      </c>
      <c r="F47" s="151">
        <v>126</v>
      </c>
      <c r="G47" s="119">
        <v>14279000</v>
      </c>
      <c r="H47" s="149">
        <v>13000000</v>
      </c>
      <c r="I47" s="150">
        <v>1279000</v>
      </c>
      <c r="J47" s="114" t="s">
        <v>86</v>
      </c>
    </row>
    <row r="48" spans="1:10" s="129" customFormat="1" ht="27" customHeight="1">
      <c r="A48" s="146">
        <v>43</v>
      </c>
      <c r="B48" s="147" t="s">
        <v>181</v>
      </c>
      <c r="C48" s="148">
        <v>38501</v>
      </c>
      <c r="D48" s="149">
        <v>15139</v>
      </c>
      <c r="E48" s="150">
        <v>2523</v>
      </c>
      <c r="F48" s="151">
        <v>442</v>
      </c>
      <c r="G48" s="119">
        <v>1556000</v>
      </c>
      <c r="H48" s="149">
        <v>1210000</v>
      </c>
      <c r="I48" s="150">
        <v>346000</v>
      </c>
      <c r="J48" s="114" t="s">
        <v>86</v>
      </c>
    </row>
    <row r="49" spans="1:10" s="129" customFormat="1" ht="27" customHeight="1">
      <c r="A49" s="146">
        <v>44</v>
      </c>
      <c r="B49" s="147" t="s">
        <v>182</v>
      </c>
      <c r="C49" s="148">
        <v>58033</v>
      </c>
      <c r="D49" s="149">
        <v>15104</v>
      </c>
      <c r="E49" s="150">
        <v>6078</v>
      </c>
      <c r="F49" s="151">
        <v>143</v>
      </c>
      <c r="G49" s="119">
        <v>1544000</v>
      </c>
      <c r="H49" s="149">
        <v>1210000</v>
      </c>
      <c r="I49" s="150">
        <v>334000</v>
      </c>
      <c r="J49" s="114" t="s">
        <v>86</v>
      </c>
    </row>
    <row r="50" spans="1:10" s="129" customFormat="1" ht="27" customHeight="1">
      <c r="A50" s="146">
        <v>45</v>
      </c>
      <c r="B50" s="147" t="s">
        <v>184</v>
      </c>
      <c r="C50" s="148">
        <v>116920</v>
      </c>
      <c r="D50" s="149">
        <v>27394</v>
      </c>
      <c r="E50" s="150">
        <v>6348</v>
      </c>
      <c r="F50" s="151">
        <v>1057</v>
      </c>
      <c r="G50" s="119">
        <v>2761000</v>
      </c>
      <c r="H50" s="149">
        <v>2123000</v>
      </c>
      <c r="I50" s="150">
        <v>638000</v>
      </c>
      <c r="J50" s="114" t="s">
        <v>86</v>
      </c>
    </row>
    <row r="51" spans="1:10" s="129" customFormat="1" ht="27" customHeight="1">
      <c r="A51" s="146">
        <v>46</v>
      </c>
      <c r="B51" s="147" t="s">
        <v>185</v>
      </c>
      <c r="C51" s="148">
        <v>57394</v>
      </c>
      <c r="D51" s="149">
        <v>18388</v>
      </c>
      <c r="E51" s="150">
        <v>2586</v>
      </c>
      <c r="F51" s="151">
        <v>1561</v>
      </c>
      <c r="G51" s="119">
        <v>1538000</v>
      </c>
      <c r="H51" s="149">
        <v>1210000</v>
      </c>
      <c r="I51" s="150">
        <v>328000</v>
      </c>
      <c r="J51" s="114" t="s">
        <v>86</v>
      </c>
    </row>
    <row r="52" spans="1:10" s="129" customFormat="1" ht="27" customHeight="1">
      <c r="A52" s="146">
        <v>47</v>
      </c>
      <c r="B52" s="147" t="s">
        <v>186</v>
      </c>
      <c r="C52" s="148">
        <v>70427</v>
      </c>
      <c r="D52" s="149">
        <v>23942</v>
      </c>
      <c r="E52" s="150">
        <v>5102</v>
      </c>
      <c r="F52" s="151">
        <v>105</v>
      </c>
      <c r="G52" s="119">
        <v>1838000</v>
      </c>
      <c r="H52" s="149">
        <v>1404000</v>
      </c>
      <c r="I52" s="150">
        <v>434000</v>
      </c>
      <c r="J52" s="114" t="s">
        <v>86</v>
      </c>
    </row>
    <row r="53" spans="1:10" s="129" customFormat="1" ht="27" customHeight="1">
      <c r="A53" s="146">
        <v>48</v>
      </c>
      <c r="B53" s="147" t="s">
        <v>74</v>
      </c>
      <c r="C53" s="148">
        <v>125994</v>
      </c>
      <c r="D53" s="149">
        <v>37235</v>
      </c>
      <c r="E53" s="150">
        <v>15511</v>
      </c>
      <c r="F53" s="151">
        <v>1292</v>
      </c>
      <c r="G53" s="119">
        <v>6148000</v>
      </c>
      <c r="H53" s="149">
        <v>5236000</v>
      </c>
      <c r="I53" s="150">
        <v>912000</v>
      </c>
      <c r="J53" s="114" t="s">
        <v>61</v>
      </c>
    </row>
    <row r="54" spans="1:10" s="129" customFormat="1" ht="27" customHeight="1">
      <c r="A54" s="146">
        <v>49</v>
      </c>
      <c r="B54" s="147" t="s">
        <v>188</v>
      </c>
      <c r="C54" s="148">
        <v>42624</v>
      </c>
      <c r="D54" s="149">
        <v>13828</v>
      </c>
      <c r="E54" s="150">
        <v>2910</v>
      </c>
      <c r="F54" s="151">
        <v>1241</v>
      </c>
      <c r="G54" s="119">
        <v>1369000</v>
      </c>
      <c r="H54" s="149">
        <v>1060000</v>
      </c>
      <c r="I54" s="150">
        <v>309000</v>
      </c>
      <c r="J54" s="114" t="s">
        <v>61</v>
      </c>
    </row>
    <row r="55" spans="1:10" s="129" customFormat="1" ht="27" customHeight="1">
      <c r="A55" s="281">
        <v>50</v>
      </c>
      <c r="B55" s="282" t="s">
        <v>189</v>
      </c>
      <c r="C55" s="283">
        <v>79496</v>
      </c>
      <c r="D55" s="284">
        <v>25869</v>
      </c>
      <c r="E55" s="285">
        <v>7049</v>
      </c>
      <c r="F55" s="286">
        <v>0</v>
      </c>
      <c r="G55" s="275">
        <v>2566000</v>
      </c>
      <c r="H55" s="284">
        <v>2250000</v>
      </c>
      <c r="I55" s="285">
        <v>316000</v>
      </c>
      <c r="J55" s="114" t="s">
        <v>46</v>
      </c>
    </row>
    <row r="56" spans="1:10" s="101" customFormat="1" ht="26.15" hidden="1" customHeight="1">
      <c r="A56" s="529"/>
      <c r="B56" s="530" t="s">
        <v>190</v>
      </c>
      <c r="C56" s="577">
        <f t="shared" ref="C56:I56" si="1">SUM(C5:C55)</f>
        <v>4389926</v>
      </c>
      <c r="D56" s="578">
        <f t="shared" si="1"/>
        <v>950826</v>
      </c>
      <c r="E56" s="579">
        <f t="shared" si="1"/>
        <v>492628</v>
      </c>
      <c r="F56" s="577">
        <f t="shared" si="1"/>
        <v>54406</v>
      </c>
      <c r="G56" s="577">
        <f>SUM(G5:G55)</f>
        <v>187644137</v>
      </c>
      <c r="H56" s="578">
        <f t="shared" si="1"/>
        <v>154492000</v>
      </c>
      <c r="I56" s="579">
        <f t="shared" si="1"/>
        <v>31768137</v>
      </c>
      <c r="J56" s="544"/>
    </row>
    <row r="57" spans="1:10" s="356" customFormat="1" ht="57" customHeight="1">
      <c r="A57" s="347"/>
      <c r="B57" s="344"/>
      <c r="C57" s="359"/>
      <c r="D57" s="359"/>
      <c r="E57" s="359"/>
      <c r="F57" s="359"/>
      <c r="J57" s="358"/>
    </row>
    <row r="58" spans="1:10" s="356" customFormat="1" ht="45.75" customHeight="1">
      <c r="A58" s="347"/>
      <c r="B58" s="348" t="s">
        <v>176</v>
      </c>
      <c r="C58" s="359"/>
      <c r="D58" s="359"/>
      <c r="E58" s="359"/>
      <c r="F58" s="359"/>
      <c r="J58" s="358"/>
    </row>
    <row r="59" spans="1:10" s="101" customFormat="1" ht="18" customHeight="1">
      <c r="A59" s="489"/>
      <c r="B59" s="491" t="s">
        <v>218</v>
      </c>
      <c r="C59" s="498" t="s">
        <v>102</v>
      </c>
      <c r="D59" s="499"/>
      <c r="E59" s="500"/>
      <c r="F59" s="502" t="s">
        <v>199</v>
      </c>
      <c r="G59" s="501" t="s">
        <v>175</v>
      </c>
      <c r="H59" s="499"/>
      <c r="I59" s="500"/>
      <c r="J59" s="377"/>
    </row>
    <row r="60" spans="1:10" s="101" customFormat="1" ht="30" customHeight="1">
      <c r="A60" s="490"/>
      <c r="B60" s="492"/>
      <c r="C60" s="381"/>
      <c r="D60" s="382" t="s">
        <v>200</v>
      </c>
      <c r="E60" s="383" t="s">
        <v>201</v>
      </c>
      <c r="F60" s="503"/>
      <c r="G60" s="384"/>
      <c r="H60" s="382" t="s">
        <v>202</v>
      </c>
      <c r="I60" s="383" t="s">
        <v>203</v>
      </c>
      <c r="J60" s="114"/>
    </row>
    <row r="61" spans="1:10" s="129" customFormat="1" ht="27" customHeight="1">
      <c r="A61" s="299">
        <v>1</v>
      </c>
      <c r="B61" s="300" t="s">
        <v>135</v>
      </c>
      <c r="C61" s="316">
        <v>12556</v>
      </c>
      <c r="D61" s="317">
        <v>3511</v>
      </c>
      <c r="E61" s="318">
        <v>923</v>
      </c>
      <c r="F61" s="319">
        <v>54</v>
      </c>
      <c r="G61" s="320">
        <v>0</v>
      </c>
      <c r="H61" s="317">
        <v>0</v>
      </c>
      <c r="I61" s="318">
        <v>0</v>
      </c>
      <c r="J61" s="114" t="s">
        <v>62</v>
      </c>
    </row>
    <row r="62" spans="1:10" s="129" customFormat="1" ht="27" customHeight="1">
      <c r="A62" s="146">
        <v>2</v>
      </c>
      <c r="B62" s="245" t="s">
        <v>171</v>
      </c>
      <c r="C62" s="148">
        <v>15261</v>
      </c>
      <c r="D62" s="149">
        <v>4288</v>
      </c>
      <c r="E62" s="150">
        <v>1996</v>
      </c>
      <c r="F62" s="151">
        <v>59</v>
      </c>
      <c r="G62" s="141">
        <v>0</v>
      </c>
      <c r="H62" s="149">
        <v>0</v>
      </c>
      <c r="I62" s="150">
        <v>0</v>
      </c>
      <c r="J62" s="114" t="s">
        <v>62</v>
      </c>
    </row>
    <row r="63" spans="1:10" s="129" customFormat="1" ht="27" customHeight="1">
      <c r="A63" s="146">
        <v>3</v>
      </c>
      <c r="B63" s="329" t="s">
        <v>191</v>
      </c>
      <c r="C63" s="148">
        <v>21346</v>
      </c>
      <c r="D63" s="149">
        <v>8165</v>
      </c>
      <c r="E63" s="150">
        <v>734</v>
      </c>
      <c r="F63" s="151">
        <v>0</v>
      </c>
      <c r="G63" s="141">
        <v>872000</v>
      </c>
      <c r="H63" s="470">
        <v>660000</v>
      </c>
      <c r="I63" s="471">
        <v>80000</v>
      </c>
      <c r="J63" s="114" t="s">
        <v>40</v>
      </c>
    </row>
    <row r="64" spans="1:10" s="101" customFormat="1" ht="27" customHeight="1">
      <c r="A64" s="206">
        <v>4</v>
      </c>
      <c r="B64" s="330" t="s">
        <v>36</v>
      </c>
      <c r="C64" s="208">
        <v>6352</v>
      </c>
      <c r="D64" s="209">
        <v>1181</v>
      </c>
      <c r="E64" s="210" t="s">
        <v>228</v>
      </c>
      <c r="F64" s="211">
        <v>0</v>
      </c>
      <c r="G64" s="202">
        <v>300000</v>
      </c>
      <c r="H64" s="209">
        <v>300000</v>
      </c>
      <c r="I64" s="210">
        <v>0</v>
      </c>
      <c r="J64" s="213" t="s">
        <v>96</v>
      </c>
    </row>
    <row r="65" spans="1:10" s="101" customFormat="1" ht="27" customHeight="1">
      <c r="A65" s="206">
        <v>5</v>
      </c>
      <c r="B65" s="330" t="s">
        <v>193</v>
      </c>
      <c r="C65" s="208">
        <v>7197</v>
      </c>
      <c r="D65" s="209">
        <v>1443</v>
      </c>
      <c r="E65" s="210" t="s">
        <v>245</v>
      </c>
      <c r="F65" s="211">
        <v>0</v>
      </c>
      <c r="G65" s="202">
        <v>300000</v>
      </c>
      <c r="H65" s="209">
        <v>300000</v>
      </c>
      <c r="I65" s="210">
        <v>0</v>
      </c>
      <c r="J65" s="213" t="s">
        <v>96</v>
      </c>
    </row>
    <row r="66" spans="1:10" s="101" customFormat="1" ht="27" customHeight="1">
      <c r="A66" s="206">
        <v>6</v>
      </c>
      <c r="B66" s="330" t="s">
        <v>194</v>
      </c>
      <c r="C66" s="208">
        <v>9987</v>
      </c>
      <c r="D66" s="209">
        <v>1139</v>
      </c>
      <c r="E66" s="210" t="s">
        <v>204</v>
      </c>
      <c r="F66" s="211">
        <v>0</v>
      </c>
      <c r="G66" s="202">
        <v>300000</v>
      </c>
      <c r="H66" s="209">
        <v>300000</v>
      </c>
      <c r="I66" s="210">
        <v>0</v>
      </c>
      <c r="J66" s="213" t="s">
        <v>96</v>
      </c>
    </row>
    <row r="67" spans="1:10" s="129" customFormat="1" ht="27" customHeight="1">
      <c r="A67" s="146">
        <v>7</v>
      </c>
      <c r="B67" s="333" t="s">
        <v>246</v>
      </c>
      <c r="C67" s="148">
        <v>16764</v>
      </c>
      <c r="D67" s="149">
        <v>4560</v>
      </c>
      <c r="E67" s="150">
        <v>1038</v>
      </c>
      <c r="F67" s="151">
        <v>1</v>
      </c>
      <c r="G67" s="140">
        <v>1125000</v>
      </c>
      <c r="H67" s="141">
        <v>1050000</v>
      </c>
      <c r="I67" s="150">
        <v>75000</v>
      </c>
      <c r="J67" s="114" t="s">
        <v>80</v>
      </c>
    </row>
    <row r="68" spans="1:10" s="129" customFormat="1" ht="27" customHeight="1">
      <c r="A68" s="146">
        <v>8</v>
      </c>
      <c r="B68" s="333" t="s">
        <v>247</v>
      </c>
      <c r="C68" s="148">
        <v>12720</v>
      </c>
      <c r="D68" s="149">
        <v>4755</v>
      </c>
      <c r="E68" s="150">
        <v>453</v>
      </c>
      <c r="F68" s="151">
        <v>2</v>
      </c>
      <c r="G68" s="140">
        <v>1135000</v>
      </c>
      <c r="H68" s="141">
        <v>1050000</v>
      </c>
      <c r="I68" s="150">
        <v>85000</v>
      </c>
      <c r="J68" s="114" t="s">
        <v>80</v>
      </c>
    </row>
    <row r="69" spans="1:10" s="129" customFormat="1" ht="27" customHeight="1">
      <c r="A69" s="146">
        <v>9</v>
      </c>
      <c r="B69" s="245" t="s">
        <v>195</v>
      </c>
      <c r="C69" s="148">
        <v>8668</v>
      </c>
      <c r="D69" s="149">
        <v>1889</v>
      </c>
      <c r="E69" s="150">
        <v>754</v>
      </c>
      <c r="F69" s="151">
        <v>67</v>
      </c>
      <c r="G69" s="141">
        <v>0</v>
      </c>
      <c r="H69" s="149">
        <v>0</v>
      </c>
      <c r="I69" s="150">
        <v>0</v>
      </c>
      <c r="J69" s="114" t="s">
        <v>49</v>
      </c>
    </row>
    <row r="70" spans="1:10" s="129" customFormat="1" ht="27" customHeight="1">
      <c r="A70" s="146">
        <v>10</v>
      </c>
      <c r="B70" s="329" t="s">
        <v>75</v>
      </c>
      <c r="C70" s="148">
        <v>7562</v>
      </c>
      <c r="D70" s="149">
        <v>2902</v>
      </c>
      <c r="E70" s="150">
        <v>382</v>
      </c>
      <c r="F70" s="151">
        <v>0</v>
      </c>
      <c r="G70" s="141">
        <v>550000</v>
      </c>
      <c r="H70" s="149">
        <v>550000</v>
      </c>
      <c r="I70" s="150">
        <v>0</v>
      </c>
      <c r="J70" s="114" t="s">
        <v>48</v>
      </c>
    </row>
    <row r="71" spans="1:10" s="129" customFormat="1" ht="27" customHeight="1">
      <c r="A71" s="146">
        <v>11</v>
      </c>
      <c r="B71" s="329" t="s">
        <v>151</v>
      </c>
      <c r="C71" s="148">
        <v>4438</v>
      </c>
      <c r="D71" s="149">
        <v>1042</v>
      </c>
      <c r="E71" s="150">
        <v>230</v>
      </c>
      <c r="F71" s="151">
        <v>0</v>
      </c>
      <c r="G71" s="141">
        <v>200000</v>
      </c>
      <c r="H71" s="149">
        <v>200000</v>
      </c>
      <c r="I71" s="150">
        <v>0</v>
      </c>
      <c r="J71" s="114" t="s">
        <v>101</v>
      </c>
    </row>
    <row r="72" spans="1:10" s="129" customFormat="1" ht="27" customHeight="1">
      <c r="A72" s="146">
        <v>12</v>
      </c>
      <c r="B72" s="329" t="s">
        <v>198</v>
      </c>
      <c r="C72" s="148">
        <v>7527</v>
      </c>
      <c r="D72" s="149">
        <v>1189</v>
      </c>
      <c r="E72" s="150">
        <v>265</v>
      </c>
      <c r="F72" s="151">
        <v>0</v>
      </c>
      <c r="G72" s="141">
        <v>250000</v>
      </c>
      <c r="H72" s="149">
        <v>250000</v>
      </c>
      <c r="I72" s="150">
        <v>0</v>
      </c>
      <c r="J72" s="114" t="s">
        <v>104</v>
      </c>
    </row>
    <row r="73" spans="1:10" s="101" customFormat="1" ht="27" customHeight="1">
      <c r="A73" s="206">
        <v>13</v>
      </c>
      <c r="B73" s="339" t="s">
        <v>126</v>
      </c>
      <c r="C73" s="208">
        <v>14026</v>
      </c>
      <c r="D73" s="209">
        <v>2976</v>
      </c>
      <c r="E73" s="210">
        <v>875</v>
      </c>
      <c r="F73" s="211">
        <v>45</v>
      </c>
      <c r="G73" s="212">
        <v>0</v>
      </c>
      <c r="H73" s="209">
        <v>0</v>
      </c>
      <c r="I73" s="210">
        <v>0</v>
      </c>
      <c r="J73" s="213" t="s">
        <v>28</v>
      </c>
    </row>
    <row r="74" spans="1:10" s="101" customFormat="1" ht="27" customHeight="1">
      <c r="A74" s="206">
        <v>14</v>
      </c>
      <c r="B74" s="339" t="s">
        <v>249</v>
      </c>
      <c r="C74" s="208">
        <v>15359</v>
      </c>
      <c r="D74" s="209">
        <v>4650</v>
      </c>
      <c r="E74" s="210">
        <v>560</v>
      </c>
      <c r="F74" s="211">
        <v>6</v>
      </c>
      <c r="G74" s="212">
        <v>0</v>
      </c>
      <c r="H74" s="209">
        <v>0</v>
      </c>
      <c r="I74" s="210">
        <v>0</v>
      </c>
      <c r="J74" s="213" t="s">
        <v>28</v>
      </c>
    </row>
    <row r="75" spans="1:10" s="101" customFormat="1" ht="27" customHeight="1">
      <c r="A75" s="206">
        <v>15</v>
      </c>
      <c r="B75" s="339" t="s">
        <v>250</v>
      </c>
      <c r="C75" s="208">
        <v>7061</v>
      </c>
      <c r="D75" s="209">
        <v>2275</v>
      </c>
      <c r="E75" s="210">
        <v>284</v>
      </c>
      <c r="F75" s="211">
        <v>6</v>
      </c>
      <c r="G75" s="212">
        <v>0</v>
      </c>
      <c r="H75" s="209">
        <v>0</v>
      </c>
      <c r="I75" s="210">
        <v>0</v>
      </c>
      <c r="J75" s="213" t="s">
        <v>28</v>
      </c>
    </row>
    <row r="76" spans="1:10" s="101" customFormat="1" ht="27" customHeight="1">
      <c r="A76" s="206">
        <v>16</v>
      </c>
      <c r="B76" s="339" t="s">
        <v>251</v>
      </c>
      <c r="C76" s="208">
        <v>31332</v>
      </c>
      <c r="D76" s="209">
        <v>7943</v>
      </c>
      <c r="E76" s="210">
        <v>3029</v>
      </c>
      <c r="F76" s="211" t="s">
        <v>228</v>
      </c>
      <c r="G76" s="212">
        <v>0</v>
      </c>
      <c r="H76" s="209">
        <v>0</v>
      </c>
      <c r="I76" s="210">
        <v>0</v>
      </c>
      <c r="J76" s="213" t="s">
        <v>28</v>
      </c>
    </row>
    <row r="77" spans="1:10" s="101" customFormat="1" ht="27" customHeight="1">
      <c r="A77" s="206">
        <v>17</v>
      </c>
      <c r="B77" s="339" t="s">
        <v>252</v>
      </c>
      <c r="C77" s="208">
        <v>14724</v>
      </c>
      <c r="D77" s="209">
        <v>4476</v>
      </c>
      <c r="E77" s="210">
        <v>123</v>
      </c>
      <c r="F77" s="340" t="s">
        <v>228</v>
      </c>
      <c r="G77" s="212">
        <v>0</v>
      </c>
      <c r="H77" s="209">
        <v>0</v>
      </c>
      <c r="I77" s="210">
        <v>0</v>
      </c>
      <c r="J77" s="213" t="s">
        <v>28</v>
      </c>
    </row>
    <row r="78" spans="1:10" s="129" customFormat="1" ht="27" customHeight="1">
      <c r="A78" s="146">
        <v>18</v>
      </c>
      <c r="B78" s="245" t="s">
        <v>8</v>
      </c>
      <c r="C78" s="148">
        <v>888</v>
      </c>
      <c r="D78" s="149">
        <v>473</v>
      </c>
      <c r="E78" s="150">
        <v>143</v>
      </c>
      <c r="F78" s="151">
        <v>0</v>
      </c>
      <c r="G78" s="141">
        <v>0</v>
      </c>
      <c r="H78" s="149">
        <v>0</v>
      </c>
      <c r="I78" s="150">
        <v>0</v>
      </c>
      <c r="J78" s="114" t="s">
        <v>79</v>
      </c>
    </row>
    <row r="79" spans="1:10" s="129" customFormat="1" ht="27" customHeight="1">
      <c r="A79" s="146">
        <v>19</v>
      </c>
      <c r="B79" s="147" t="s">
        <v>39</v>
      </c>
      <c r="C79" s="148">
        <v>3787</v>
      </c>
      <c r="D79" s="149">
        <v>2176</v>
      </c>
      <c r="E79" s="150">
        <v>286</v>
      </c>
      <c r="F79" s="151">
        <v>0</v>
      </c>
      <c r="G79" s="141">
        <v>0</v>
      </c>
      <c r="H79" s="149">
        <v>0</v>
      </c>
      <c r="I79" s="150">
        <v>0</v>
      </c>
      <c r="J79" s="114" t="s">
        <v>86</v>
      </c>
    </row>
    <row r="80" spans="1:10" s="129" customFormat="1" ht="27" customHeight="1">
      <c r="A80" s="146">
        <v>20</v>
      </c>
      <c r="B80" s="147" t="s">
        <v>215</v>
      </c>
      <c r="C80" s="148">
        <v>5972</v>
      </c>
      <c r="D80" s="149">
        <v>2612</v>
      </c>
      <c r="E80" s="150">
        <v>250</v>
      </c>
      <c r="F80" s="151">
        <v>0</v>
      </c>
      <c r="G80" s="175">
        <v>48000</v>
      </c>
      <c r="H80" s="149">
        <v>0</v>
      </c>
      <c r="I80" s="150">
        <v>48000</v>
      </c>
      <c r="J80" s="114" t="s">
        <v>86</v>
      </c>
    </row>
    <row r="81" spans="1:10" s="129" customFormat="1" ht="27" customHeight="1">
      <c r="A81" s="146">
        <v>21</v>
      </c>
      <c r="B81" s="245" t="s">
        <v>180</v>
      </c>
      <c r="C81" s="148">
        <v>14107</v>
      </c>
      <c r="D81" s="149">
        <v>4112</v>
      </c>
      <c r="E81" s="150">
        <v>2015</v>
      </c>
      <c r="F81" s="151">
        <v>308</v>
      </c>
      <c r="G81" s="141">
        <v>417000</v>
      </c>
      <c r="H81" s="149">
        <v>323000</v>
      </c>
      <c r="I81" s="150">
        <v>94000</v>
      </c>
      <c r="J81" s="114" t="s">
        <v>61</v>
      </c>
    </row>
    <row r="82" spans="1:10" s="129" customFormat="1" ht="27" customHeight="1">
      <c r="A82" s="281">
        <v>22</v>
      </c>
      <c r="B82" s="337" t="s">
        <v>137</v>
      </c>
      <c r="C82" s="283">
        <v>10601</v>
      </c>
      <c r="D82" s="284" t="s">
        <v>204</v>
      </c>
      <c r="E82" s="285" t="s">
        <v>228</v>
      </c>
      <c r="F82" s="286">
        <v>189</v>
      </c>
      <c r="G82" s="278">
        <v>625000</v>
      </c>
      <c r="H82" s="284">
        <v>625000</v>
      </c>
      <c r="I82" s="285">
        <v>0</v>
      </c>
      <c r="J82" s="114" t="s">
        <v>109</v>
      </c>
    </row>
    <row r="83" spans="1:10" s="101" customFormat="1" ht="26.15" hidden="1" customHeight="1">
      <c r="A83" s="529"/>
      <c r="B83" s="530" t="s">
        <v>190</v>
      </c>
      <c r="C83" s="578">
        <f>SUM(C61:C82)</f>
        <v>248235</v>
      </c>
      <c r="D83" s="578">
        <f>SUM(D61:D82)</f>
        <v>67757</v>
      </c>
      <c r="E83" s="579">
        <f>SUM(E61:E82)</f>
        <v>14340</v>
      </c>
      <c r="F83" s="577">
        <f>SUM(F61:F82)</f>
        <v>737</v>
      </c>
      <c r="G83" s="577">
        <f>H83+I83</f>
        <v>5990000</v>
      </c>
      <c r="H83" s="578">
        <f>SUM(H61:H82)</f>
        <v>5608000</v>
      </c>
      <c r="I83" s="579">
        <f>SUM(I61:I82)</f>
        <v>382000</v>
      </c>
      <c r="J83" s="377"/>
    </row>
    <row r="84" spans="1:10" ht="21" customHeight="1"/>
    <row r="85" spans="1:10" ht="20.149999999999999" customHeight="1">
      <c r="J85" s="558"/>
    </row>
    <row r="86" spans="1:10" ht="21" customHeight="1">
      <c r="J86" s="559"/>
    </row>
    <row r="87" spans="1:10" ht="21" customHeight="1">
      <c r="J87" s="559"/>
    </row>
    <row r="88" spans="1:10" ht="21" customHeight="1">
      <c r="J88" s="559"/>
    </row>
    <row r="89" spans="1:10" ht="21" customHeight="1">
      <c r="J89" s="559"/>
    </row>
    <row r="90" spans="1:10" ht="21" customHeight="1">
      <c r="J90" s="559"/>
    </row>
    <row r="91" spans="1:10" ht="21" customHeight="1">
      <c r="J91" s="559"/>
    </row>
    <row r="92" spans="1:10" ht="21" customHeight="1">
      <c r="J92" s="559"/>
    </row>
    <row r="93" spans="1:10" ht="21" customHeight="1">
      <c r="J93" s="559"/>
    </row>
    <row r="94" spans="1:10" ht="21" customHeight="1">
      <c r="J94" s="559"/>
    </row>
    <row r="95" spans="1:10" ht="21" customHeight="1">
      <c r="J95" s="559"/>
    </row>
    <row r="96" spans="1:10" ht="21" customHeight="1"/>
    <row r="97" ht="21" customHeight="1"/>
    <row r="109" ht="19.5" customHeight="1"/>
  </sheetData>
  <mergeCells count="11">
    <mergeCell ref="C3:E3"/>
    <mergeCell ref="G3:I3"/>
    <mergeCell ref="C59:E59"/>
    <mergeCell ref="G59:I59"/>
    <mergeCell ref="A3:A4"/>
    <mergeCell ref="B3:B4"/>
    <mergeCell ref="F3:F4"/>
    <mergeCell ref="A18:A19"/>
    <mergeCell ref="A59:A60"/>
    <mergeCell ref="B59:B60"/>
    <mergeCell ref="F59:F60"/>
  </mergeCells>
  <phoneticPr fontId="20"/>
  <conditionalFormatting sqref="J34:J35">
    <cfRule type="cellIs" dxfId="7" priority="11" stopIfTrue="1" operator="equal">
      <formula>0</formula>
    </cfRule>
  </conditionalFormatting>
  <conditionalFormatting sqref="J60">
    <cfRule type="cellIs" dxfId="6" priority="28" stopIfTrue="1" operator="equal">
      <formula>0</formula>
    </cfRule>
  </conditionalFormatting>
  <conditionalFormatting sqref="J64:J78">
    <cfRule type="cellIs" dxfId="5" priority="1" stopIfTrue="1" operator="equal">
      <formula>0</formula>
    </cfRule>
  </conditionalFormatting>
  <conditionalFormatting sqref="J82">
    <cfRule type="cellIs" dxfId="4" priority="4" stopIfTrue="1" operator="equal">
      <formula>0</formula>
    </cfRule>
  </conditionalFormatting>
  <printOptions horizontalCentered="1"/>
  <pageMargins left="0.70866141732283472" right="0.62992125984251968" top="0.74803149606299213" bottom="0.59055118110236227" header="0.51181102362204722" footer="0.19685039370078741"/>
  <pageSetup paperSize="9" scale="56" firstPageNumber="31" fitToHeight="2" orientation="portrait" useFirstPageNumber="1" r:id="rId1"/>
  <headerFooter alignWithMargins="0">
    <oddFooter>&amp;C&amp;"ＭＳ Ｐ明朝,標準"&amp;16-&amp;P+33-</oddFooter>
  </headerFooter>
  <rowBreaks count="1" manualBreakCount="1">
    <brk id="46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51"/>
  </sheetPr>
  <dimension ref="A1:W110"/>
  <sheetViews>
    <sheetView zoomScaleSheetLayoutView="100" workbookViewId="0">
      <pane xSplit="2" ySplit="4" topLeftCell="C5" activePane="bottomRight" state="frozen"/>
      <selection sqref="A1:K1"/>
      <selection pane="topRight" sqref="A1:K1"/>
      <selection pane="bottomLeft" sqref="A1:K1"/>
      <selection pane="bottomRight" sqref="A1:K1"/>
    </sheetView>
  </sheetViews>
  <sheetFormatPr defaultColWidth="9" defaultRowHeight="20.149999999999999" customHeight="1"/>
  <cols>
    <col min="1" max="1" width="4.26953125" style="574" customWidth="1"/>
    <col min="2" max="2" width="35.6328125" style="342" customWidth="1"/>
    <col min="3" max="3" width="9.6328125" style="346" customWidth="1"/>
    <col min="4" max="4" width="8.6328125" style="346" customWidth="1"/>
    <col min="5" max="5" width="9.6328125" style="346" customWidth="1"/>
    <col min="6" max="7" width="8.6328125" style="346" customWidth="1"/>
    <col min="8" max="10" width="9.6328125" style="346" customWidth="1"/>
    <col min="11" max="13" width="8.6328125" style="346" customWidth="1"/>
    <col min="14" max="15" width="9.453125" style="346" customWidth="1"/>
    <col min="16" max="16" width="11.08984375" style="345" customWidth="1"/>
    <col min="17" max="17" width="9" style="346" bestFit="1" customWidth="1"/>
    <col min="18" max="16384" width="9" style="346"/>
  </cols>
  <sheetData>
    <row r="1" spans="1:23" ht="45" customHeight="1">
      <c r="A1" s="341" t="s">
        <v>93</v>
      </c>
      <c r="C1" s="343"/>
      <c r="D1" s="343"/>
      <c r="E1" s="343"/>
      <c r="F1" s="343"/>
      <c r="G1" s="343"/>
      <c r="H1" s="343"/>
      <c r="I1" s="344"/>
      <c r="J1" s="343"/>
      <c r="K1" s="343"/>
      <c r="L1" s="343"/>
      <c r="M1" s="343"/>
      <c r="N1" s="343"/>
      <c r="O1" s="343"/>
    </row>
    <row r="2" spans="1:23" s="356" customFormat="1" ht="45.75" customHeight="1">
      <c r="A2" s="347"/>
      <c r="B2" s="348" t="s">
        <v>211</v>
      </c>
      <c r="C2" s="349"/>
      <c r="D2" s="349"/>
      <c r="E2" s="349"/>
      <c r="F2" s="349"/>
      <c r="G2" s="349"/>
      <c r="H2" s="350"/>
      <c r="I2" s="351"/>
      <c r="J2" s="352"/>
      <c r="K2" s="351"/>
      <c r="L2" s="353"/>
      <c r="M2" s="351"/>
      <c r="N2" s="354"/>
      <c r="O2" s="351"/>
      <c r="P2" s="355"/>
      <c r="Q2" s="355"/>
      <c r="R2" s="355"/>
      <c r="S2" s="355"/>
      <c r="U2" s="357"/>
      <c r="W2" s="358"/>
    </row>
    <row r="3" spans="1:23" s="205" customFormat="1" ht="18" customHeight="1">
      <c r="A3" s="511"/>
      <c r="B3" s="513" t="s">
        <v>218</v>
      </c>
      <c r="C3" s="518" t="s">
        <v>117</v>
      </c>
      <c r="D3" s="519"/>
      <c r="E3" s="520" t="s">
        <v>11</v>
      </c>
      <c r="F3" s="521"/>
      <c r="G3" s="522"/>
      <c r="H3" s="360" t="s">
        <v>205</v>
      </c>
      <c r="I3" s="360" t="s">
        <v>71</v>
      </c>
      <c r="J3" s="526" t="s">
        <v>206</v>
      </c>
      <c r="K3" s="526"/>
      <c r="L3" s="526"/>
      <c r="M3" s="527"/>
      <c r="N3" s="523" t="s">
        <v>130</v>
      </c>
      <c r="O3" s="523" t="s">
        <v>207</v>
      </c>
      <c r="P3" s="345"/>
    </row>
    <row r="4" spans="1:23" s="205" customFormat="1" ht="30" customHeight="1">
      <c r="A4" s="512"/>
      <c r="B4" s="514"/>
      <c r="C4" s="364"/>
      <c r="D4" s="365" t="s">
        <v>208</v>
      </c>
      <c r="E4" s="366"/>
      <c r="F4" s="367" t="s">
        <v>106</v>
      </c>
      <c r="G4" s="368" t="s">
        <v>210</v>
      </c>
      <c r="H4" s="369"/>
      <c r="I4" s="369" t="s">
        <v>212</v>
      </c>
      <c r="J4" s="366"/>
      <c r="K4" s="370" t="s">
        <v>107</v>
      </c>
      <c r="L4" s="371" t="s">
        <v>159</v>
      </c>
      <c r="M4" s="372" t="s">
        <v>110</v>
      </c>
      <c r="N4" s="524"/>
      <c r="O4" s="524"/>
      <c r="P4" s="373" t="s">
        <v>53</v>
      </c>
    </row>
    <row r="5" spans="1:23" s="205" customFormat="1" ht="27" customHeight="1">
      <c r="A5" s="468">
        <v>1</v>
      </c>
      <c r="B5" s="461" t="s">
        <v>124</v>
      </c>
      <c r="C5" s="455">
        <v>337191</v>
      </c>
      <c r="D5" s="459">
        <v>81477</v>
      </c>
      <c r="E5" s="456">
        <v>39900</v>
      </c>
      <c r="F5" s="457">
        <v>18871</v>
      </c>
      <c r="G5" s="458">
        <v>14881</v>
      </c>
      <c r="H5" s="459">
        <v>125290</v>
      </c>
      <c r="I5" s="459">
        <v>7873</v>
      </c>
      <c r="J5" s="456">
        <v>7539</v>
      </c>
      <c r="K5" s="460">
        <v>5250</v>
      </c>
      <c r="L5" s="455">
        <v>1952</v>
      </c>
      <c r="M5" s="458">
        <v>337</v>
      </c>
      <c r="N5" s="454">
        <v>35823</v>
      </c>
      <c r="O5" s="454">
        <v>336701</v>
      </c>
      <c r="P5" s="345"/>
    </row>
    <row r="6" spans="1:23" s="136" customFormat="1" ht="27" customHeight="1">
      <c r="A6" s="120">
        <v>2</v>
      </c>
      <c r="B6" s="130" t="s">
        <v>134</v>
      </c>
      <c r="C6" s="131">
        <v>53162</v>
      </c>
      <c r="D6" s="473">
        <v>16787</v>
      </c>
      <c r="E6" s="119">
        <v>18173</v>
      </c>
      <c r="F6" s="132">
        <v>5849</v>
      </c>
      <c r="G6" s="133">
        <v>12324</v>
      </c>
      <c r="H6" s="473">
        <v>6840</v>
      </c>
      <c r="I6" s="473">
        <v>830</v>
      </c>
      <c r="J6" s="119">
        <v>16</v>
      </c>
      <c r="K6" s="134">
        <v>1</v>
      </c>
      <c r="L6" s="131">
        <v>15</v>
      </c>
      <c r="M6" s="133">
        <v>0</v>
      </c>
      <c r="N6" s="135">
        <v>948</v>
      </c>
      <c r="O6" s="135">
        <v>62226</v>
      </c>
      <c r="P6" s="97" t="s">
        <v>13</v>
      </c>
    </row>
    <row r="7" spans="1:23" s="136" customFormat="1" ht="27" customHeight="1">
      <c r="A7" s="137">
        <v>3</v>
      </c>
      <c r="B7" s="138" t="s">
        <v>223</v>
      </c>
      <c r="C7" s="139">
        <v>27215</v>
      </c>
      <c r="D7" s="140">
        <v>9276</v>
      </c>
      <c r="E7" s="141">
        <v>16960</v>
      </c>
      <c r="F7" s="142">
        <v>3363</v>
      </c>
      <c r="G7" s="143">
        <v>13597</v>
      </c>
      <c r="H7" s="140">
        <v>2609</v>
      </c>
      <c r="I7" s="140">
        <v>156</v>
      </c>
      <c r="J7" s="141">
        <v>2</v>
      </c>
      <c r="K7" s="144">
        <v>0</v>
      </c>
      <c r="L7" s="139">
        <v>2</v>
      </c>
      <c r="M7" s="143">
        <v>0</v>
      </c>
      <c r="N7" s="145">
        <v>125</v>
      </c>
      <c r="O7" s="145">
        <v>15297</v>
      </c>
      <c r="P7" s="97" t="s">
        <v>13</v>
      </c>
    </row>
    <row r="8" spans="1:23" s="136" customFormat="1" ht="27" customHeight="1">
      <c r="A8" s="137">
        <v>4</v>
      </c>
      <c r="B8" s="138" t="s">
        <v>139</v>
      </c>
      <c r="C8" s="139">
        <v>8564</v>
      </c>
      <c r="D8" s="140">
        <v>2167</v>
      </c>
      <c r="E8" s="141">
        <v>2079</v>
      </c>
      <c r="F8" s="142">
        <v>313</v>
      </c>
      <c r="G8" s="143">
        <v>1766</v>
      </c>
      <c r="H8" s="140">
        <v>428</v>
      </c>
      <c r="I8" s="140">
        <v>31</v>
      </c>
      <c r="J8" s="141">
        <v>7</v>
      </c>
      <c r="K8" s="144">
        <v>0</v>
      </c>
      <c r="L8" s="139">
        <v>7</v>
      </c>
      <c r="M8" s="143">
        <v>0</v>
      </c>
      <c r="N8" s="145">
        <v>325</v>
      </c>
      <c r="O8" s="145">
        <v>5841</v>
      </c>
      <c r="P8" s="97" t="s">
        <v>58</v>
      </c>
    </row>
    <row r="9" spans="1:23" s="136" customFormat="1" ht="27" customHeight="1">
      <c r="A9" s="137">
        <v>5</v>
      </c>
      <c r="B9" s="138" t="s">
        <v>140</v>
      </c>
      <c r="C9" s="139">
        <v>110919</v>
      </c>
      <c r="D9" s="140">
        <v>41200</v>
      </c>
      <c r="E9" s="141">
        <v>24663</v>
      </c>
      <c r="F9" s="142" t="s">
        <v>228</v>
      </c>
      <c r="G9" s="143" t="s">
        <v>228</v>
      </c>
      <c r="H9" s="525">
        <v>27482</v>
      </c>
      <c r="I9" s="140" t="s">
        <v>228</v>
      </c>
      <c r="J9" s="141">
        <v>1400</v>
      </c>
      <c r="K9" s="144" t="s">
        <v>228</v>
      </c>
      <c r="L9" s="139" t="s">
        <v>228</v>
      </c>
      <c r="M9" s="143" t="s">
        <v>228</v>
      </c>
      <c r="N9" s="145">
        <v>2779</v>
      </c>
      <c r="O9" s="145">
        <v>108578</v>
      </c>
      <c r="P9" s="97" t="s">
        <v>20</v>
      </c>
    </row>
    <row r="10" spans="1:23" s="136" customFormat="1" ht="27" customHeight="1">
      <c r="A10" s="137">
        <v>6</v>
      </c>
      <c r="B10" s="138" t="s">
        <v>143</v>
      </c>
      <c r="C10" s="139">
        <v>10080</v>
      </c>
      <c r="D10" s="140">
        <v>1676</v>
      </c>
      <c r="E10" s="141">
        <v>1950</v>
      </c>
      <c r="F10" s="142" t="s">
        <v>228</v>
      </c>
      <c r="G10" s="143" t="s">
        <v>228</v>
      </c>
      <c r="H10" s="525"/>
      <c r="I10" s="140" t="s">
        <v>228</v>
      </c>
      <c r="J10" s="141">
        <v>53</v>
      </c>
      <c r="K10" s="144" t="s">
        <v>228</v>
      </c>
      <c r="L10" s="139" t="s">
        <v>228</v>
      </c>
      <c r="M10" s="143" t="s">
        <v>228</v>
      </c>
      <c r="N10" s="145">
        <v>1293</v>
      </c>
      <c r="O10" s="145">
        <v>4300</v>
      </c>
      <c r="P10" s="97" t="s">
        <v>20</v>
      </c>
    </row>
    <row r="11" spans="1:23" s="136" customFormat="1" ht="27" customHeight="1">
      <c r="A11" s="137">
        <v>7</v>
      </c>
      <c r="B11" s="138" t="s">
        <v>144</v>
      </c>
      <c r="C11" s="168">
        <v>12036</v>
      </c>
      <c r="D11" s="169">
        <v>1852</v>
      </c>
      <c r="E11" s="170">
        <v>1612</v>
      </c>
      <c r="F11" s="142" t="s">
        <v>228</v>
      </c>
      <c r="G11" s="143" t="s">
        <v>228</v>
      </c>
      <c r="H11" s="525"/>
      <c r="I11" s="140" t="s">
        <v>228</v>
      </c>
      <c r="J11" s="170">
        <v>72</v>
      </c>
      <c r="K11" s="171" t="s">
        <v>228</v>
      </c>
      <c r="L11" s="172" t="s">
        <v>228</v>
      </c>
      <c r="M11" s="173" t="s">
        <v>228</v>
      </c>
      <c r="N11" s="174">
        <v>57</v>
      </c>
      <c r="O11" s="174">
        <v>6487</v>
      </c>
      <c r="P11" s="97" t="s">
        <v>20</v>
      </c>
    </row>
    <row r="12" spans="1:23" s="136" customFormat="1" ht="27" customHeight="1">
      <c r="A12" s="137">
        <v>8</v>
      </c>
      <c r="B12" s="138" t="s">
        <v>113</v>
      </c>
      <c r="C12" s="139">
        <v>34500</v>
      </c>
      <c r="D12" s="140">
        <v>7264</v>
      </c>
      <c r="E12" s="141">
        <v>1161</v>
      </c>
      <c r="F12" s="142" t="s">
        <v>228</v>
      </c>
      <c r="G12" s="143" t="s">
        <v>228</v>
      </c>
      <c r="H12" s="525"/>
      <c r="I12" s="140" t="s">
        <v>228</v>
      </c>
      <c r="J12" s="175">
        <v>348</v>
      </c>
      <c r="K12" s="176" t="s">
        <v>228</v>
      </c>
      <c r="L12" s="177" t="s">
        <v>228</v>
      </c>
      <c r="M12" s="178" t="s">
        <v>228</v>
      </c>
      <c r="N12" s="179">
        <v>56</v>
      </c>
      <c r="O12" s="179">
        <v>15548</v>
      </c>
      <c r="P12" s="97" t="s">
        <v>20</v>
      </c>
    </row>
    <row r="13" spans="1:23" s="136" customFormat="1" ht="27" customHeight="1">
      <c r="A13" s="137">
        <v>9</v>
      </c>
      <c r="B13" s="138" t="s">
        <v>145</v>
      </c>
      <c r="C13" s="139">
        <v>29465</v>
      </c>
      <c r="D13" s="140">
        <v>7477</v>
      </c>
      <c r="E13" s="141">
        <v>2849</v>
      </c>
      <c r="F13" s="142">
        <v>149</v>
      </c>
      <c r="G13" s="143">
        <v>2700</v>
      </c>
      <c r="H13" s="509">
        <v>14822</v>
      </c>
      <c r="I13" s="140">
        <v>591</v>
      </c>
      <c r="J13" s="141">
        <v>17</v>
      </c>
      <c r="K13" s="144">
        <v>10</v>
      </c>
      <c r="L13" s="139">
        <v>7</v>
      </c>
      <c r="M13" s="143">
        <v>0</v>
      </c>
      <c r="N13" s="145">
        <v>523</v>
      </c>
      <c r="O13" s="145">
        <v>29621</v>
      </c>
      <c r="P13" s="97" t="s">
        <v>62</v>
      </c>
    </row>
    <row r="14" spans="1:23" s="136" customFormat="1" ht="27" customHeight="1">
      <c r="A14" s="137">
        <v>10</v>
      </c>
      <c r="B14" s="138" t="s">
        <v>146</v>
      </c>
      <c r="C14" s="139">
        <v>4360</v>
      </c>
      <c r="D14" s="140">
        <v>787</v>
      </c>
      <c r="E14" s="141">
        <v>70</v>
      </c>
      <c r="F14" s="142">
        <v>0</v>
      </c>
      <c r="G14" s="143">
        <v>70</v>
      </c>
      <c r="H14" s="505"/>
      <c r="I14" s="140">
        <v>224</v>
      </c>
      <c r="J14" s="141">
        <v>3</v>
      </c>
      <c r="K14" s="144">
        <v>0</v>
      </c>
      <c r="L14" s="139">
        <v>3</v>
      </c>
      <c r="M14" s="143">
        <v>0</v>
      </c>
      <c r="N14" s="145">
        <v>54</v>
      </c>
      <c r="O14" s="135">
        <v>2132</v>
      </c>
      <c r="P14" s="97" t="s">
        <v>62</v>
      </c>
    </row>
    <row r="15" spans="1:23" s="136" customFormat="1" ht="27" customHeight="1">
      <c r="A15" s="137">
        <v>11</v>
      </c>
      <c r="B15" s="138" t="s">
        <v>84</v>
      </c>
      <c r="C15" s="139">
        <v>2436</v>
      </c>
      <c r="D15" s="140">
        <v>348</v>
      </c>
      <c r="E15" s="141">
        <v>994</v>
      </c>
      <c r="F15" s="142">
        <v>73</v>
      </c>
      <c r="G15" s="143">
        <v>921</v>
      </c>
      <c r="H15" s="140">
        <v>579</v>
      </c>
      <c r="I15" s="140">
        <v>30</v>
      </c>
      <c r="J15" s="141">
        <v>0</v>
      </c>
      <c r="K15" s="144">
        <v>0</v>
      </c>
      <c r="L15" s="139">
        <v>0</v>
      </c>
      <c r="M15" s="143">
        <v>0</v>
      </c>
      <c r="N15" s="145">
        <v>38</v>
      </c>
      <c r="O15" s="145">
        <v>3540</v>
      </c>
      <c r="P15" s="97" t="s">
        <v>37</v>
      </c>
    </row>
    <row r="16" spans="1:23" s="136" customFormat="1" ht="27" customHeight="1">
      <c r="A16" s="137">
        <v>12</v>
      </c>
      <c r="B16" s="138" t="s">
        <v>148</v>
      </c>
      <c r="C16" s="139">
        <v>124246</v>
      </c>
      <c r="D16" s="140">
        <v>30088</v>
      </c>
      <c r="E16" s="141">
        <v>6714</v>
      </c>
      <c r="F16" s="142">
        <v>920</v>
      </c>
      <c r="G16" s="143">
        <v>5794</v>
      </c>
      <c r="H16" s="140">
        <v>8311</v>
      </c>
      <c r="I16" s="140">
        <v>7970</v>
      </c>
      <c r="J16" s="141">
        <v>54</v>
      </c>
      <c r="K16" s="144" t="s">
        <v>228</v>
      </c>
      <c r="L16" s="139" t="s">
        <v>228</v>
      </c>
      <c r="M16" s="143" t="s">
        <v>228</v>
      </c>
      <c r="N16" s="145">
        <v>2139</v>
      </c>
      <c r="O16" s="145">
        <v>86247</v>
      </c>
      <c r="P16" s="97" t="s">
        <v>32</v>
      </c>
    </row>
    <row r="17" spans="1:17" ht="27" customHeight="1">
      <c r="A17" s="416">
        <v>13</v>
      </c>
      <c r="B17" s="417" t="s">
        <v>150</v>
      </c>
      <c r="C17" s="418">
        <v>14293</v>
      </c>
      <c r="D17" s="419">
        <v>3535</v>
      </c>
      <c r="E17" s="420">
        <v>3811</v>
      </c>
      <c r="F17" s="421">
        <v>176</v>
      </c>
      <c r="G17" s="422">
        <v>3635</v>
      </c>
      <c r="H17" s="419">
        <v>794</v>
      </c>
      <c r="I17" s="419">
        <v>1612</v>
      </c>
      <c r="J17" s="420">
        <v>0</v>
      </c>
      <c r="K17" s="423" t="s">
        <v>10</v>
      </c>
      <c r="L17" s="418" t="s">
        <v>10</v>
      </c>
      <c r="M17" s="422" t="s">
        <v>10</v>
      </c>
      <c r="N17" s="424">
        <v>834</v>
      </c>
      <c r="O17" s="424">
        <v>18707</v>
      </c>
      <c r="P17" s="204" t="s">
        <v>32</v>
      </c>
      <c r="Q17" s="560"/>
    </row>
    <row r="18" spans="1:17" s="191" customFormat="1" ht="27" customHeight="1">
      <c r="A18" s="506">
        <v>14</v>
      </c>
      <c r="B18" s="130" t="s">
        <v>153</v>
      </c>
      <c r="C18" s="139">
        <v>409304</v>
      </c>
      <c r="D18" s="189">
        <v>138719</v>
      </c>
      <c r="E18" s="141">
        <v>14117</v>
      </c>
      <c r="F18" s="142" t="s">
        <v>10</v>
      </c>
      <c r="G18" s="178" t="s">
        <v>10</v>
      </c>
      <c r="H18" s="507">
        <v>66555</v>
      </c>
      <c r="I18" s="190">
        <v>19311</v>
      </c>
      <c r="J18" s="141">
        <v>525</v>
      </c>
      <c r="K18" s="176" t="s">
        <v>10</v>
      </c>
      <c r="L18" s="177" t="s">
        <v>10</v>
      </c>
      <c r="M18" s="178" t="s">
        <v>10</v>
      </c>
      <c r="N18" s="179">
        <v>14505</v>
      </c>
      <c r="O18" s="179">
        <v>216956</v>
      </c>
      <c r="P18" s="97" t="s">
        <v>65</v>
      </c>
    </row>
    <row r="19" spans="1:17" s="191" customFormat="1" ht="27" customHeight="1">
      <c r="A19" s="561"/>
      <c r="B19" s="130" t="s">
        <v>85</v>
      </c>
      <c r="C19" s="139">
        <v>8092</v>
      </c>
      <c r="D19" s="190">
        <v>2251</v>
      </c>
      <c r="E19" s="141">
        <v>0</v>
      </c>
      <c r="F19" s="142" t="s">
        <v>10</v>
      </c>
      <c r="G19" s="178" t="s">
        <v>10</v>
      </c>
      <c r="H19" s="507"/>
      <c r="I19" s="190">
        <v>1358</v>
      </c>
      <c r="J19" s="141">
        <v>1</v>
      </c>
      <c r="K19" s="176" t="s">
        <v>10</v>
      </c>
      <c r="L19" s="177" t="s">
        <v>10</v>
      </c>
      <c r="M19" s="178" t="s">
        <v>10</v>
      </c>
      <c r="N19" s="179">
        <v>0</v>
      </c>
      <c r="O19" s="179">
        <v>83379</v>
      </c>
      <c r="P19" s="97" t="s">
        <v>65</v>
      </c>
    </row>
    <row r="20" spans="1:17" s="136" customFormat="1" ht="27" customHeight="1">
      <c r="A20" s="137">
        <v>15</v>
      </c>
      <c r="B20" s="138" t="s">
        <v>232</v>
      </c>
      <c r="C20" s="139">
        <v>24191</v>
      </c>
      <c r="D20" s="190">
        <v>11797</v>
      </c>
      <c r="E20" s="141">
        <v>151</v>
      </c>
      <c r="F20" s="142" t="s">
        <v>228</v>
      </c>
      <c r="G20" s="178" t="s">
        <v>228</v>
      </c>
      <c r="H20" s="507"/>
      <c r="I20" s="190">
        <v>646</v>
      </c>
      <c r="J20" s="141">
        <v>19</v>
      </c>
      <c r="K20" s="176" t="s">
        <v>228</v>
      </c>
      <c r="L20" s="177" t="s">
        <v>228</v>
      </c>
      <c r="M20" s="178" t="s">
        <v>228</v>
      </c>
      <c r="N20" s="179">
        <v>0</v>
      </c>
      <c r="O20" s="179">
        <v>9849</v>
      </c>
      <c r="P20" s="97" t="s">
        <v>65</v>
      </c>
    </row>
    <row r="21" spans="1:17" s="205" customFormat="1" ht="27" customHeight="1">
      <c r="A21" s="199">
        <v>16</v>
      </c>
      <c r="B21" s="200" t="s">
        <v>156</v>
      </c>
      <c r="C21" s="198">
        <v>124154</v>
      </c>
      <c r="D21" s="201">
        <v>55781</v>
      </c>
      <c r="E21" s="202">
        <v>1252</v>
      </c>
      <c r="F21" s="195" t="s">
        <v>228</v>
      </c>
      <c r="G21" s="196" t="s">
        <v>228</v>
      </c>
      <c r="H21" s="508"/>
      <c r="I21" s="201">
        <v>4168</v>
      </c>
      <c r="J21" s="202">
        <v>115</v>
      </c>
      <c r="K21" s="197" t="s">
        <v>228</v>
      </c>
      <c r="L21" s="198" t="s">
        <v>228</v>
      </c>
      <c r="M21" s="196" t="s">
        <v>228</v>
      </c>
      <c r="N21" s="203">
        <v>1778</v>
      </c>
      <c r="O21" s="203">
        <v>72168</v>
      </c>
      <c r="P21" s="204" t="s">
        <v>65</v>
      </c>
    </row>
    <row r="22" spans="1:17" s="205" customFormat="1" ht="27" customHeight="1">
      <c r="A22" s="199">
        <v>17</v>
      </c>
      <c r="B22" s="200" t="s">
        <v>155</v>
      </c>
      <c r="C22" s="198">
        <v>105103</v>
      </c>
      <c r="D22" s="201">
        <v>38374</v>
      </c>
      <c r="E22" s="202">
        <v>1189</v>
      </c>
      <c r="F22" s="195" t="s">
        <v>10</v>
      </c>
      <c r="G22" s="196" t="s">
        <v>10</v>
      </c>
      <c r="H22" s="508"/>
      <c r="I22" s="201">
        <v>3731</v>
      </c>
      <c r="J22" s="202">
        <v>164</v>
      </c>
      <c r="K22" s="197" t="s">
        <v>10</v>
      </c>
      <c r="L22" s="198" t="s">
        <v>10</v>
      </c>
      <c r="M22" s="196" t="s">
        <v>10</v>
      </c>
      <c r="N22" s="203">
        <v>846</v>
      </c>
      <c r="O22" s="203">
        <v>60007</v>
      </c>
      <c r="P22" s="204" t="s">
        <v>65</v>
      </c>
    </row>
    <row r="23" spans="1:17" s="136" customFormat="1" ht="27" customHeight="1">
      <c r="A23" s="137">
        <v>18</v>
      </c>
      <c r="B23" s="138" t="s">
        <v>9</v>
      </c>
      <c r="C23" s="139">
        <v>15579</v>
      </c>
      <c r="D23" s="140">
        <v>5549</v>
      </c>
      <c r="E23" s="141">
        <v>543</v>
      </c>
      <c r="F23" s="142" t="s">
        <v>204</v>
      </c>
      <c r="G23" s="143" t="s">
        <v>204</v>
      </c>
      <c r="H23" s="508"/>
      <c r="I23" s="472">
        <v>556</v>
      </c>
      <c r="J23" s="462">
        <v>99</v>
      </c>
      <c r="K23" s="463" t="s">
        <v>10</v>
      </c>
      <c r="L23" s="464" t="s">
        <v>10</v>
      </c>
      <c r="M23" s="465" t="s">
        <v>10</v>
      </c>
      <c r="N23" s="466">
        <v>0</v>
      </c>
      <c r="O23" s="466">
        <v>7200</v>
      </c>
      <c r="P23" s="97" t="s">
        <v>65</v>
      </c>
    </row>
    <row r="24" spans="1:17" s="136" customFormat="1" ht="27" customHeight="1">
      <c r="A24" s="137"/>
      <c r="B24" s="138" t="s">
        <v>209</v>
      </c>
      <c r="C24" s="139">
        <v>10914</v>
      </c>
      <c r="D24" s="140">
        <v>2643</v>
      </c>
      <c r="E24" s="515" t="s">
        <v>219</v>
      </c>
      <c r="F24" s="516"/>
      <c r="G24" s="517"/>
      <c r="H24" s="192"/>
      <c r="I24" s="193"/>
      <c r="J24" s="193"/>
      <c r="K24" s="193"/>
      <c r="L24" s="193"/>
      <c r="M24" s="193"/>
      <c r="N24" s="193"/>
      <c r="O24" s="194" t="s">
        <v>233</v>
      </c>
      <c r="P24" s="97" t="s">
        <v>65</v>
      </c>
    </row>
    <row r="25" spans="1:17" s="205" customFormat="1" ht="27" customHeight="1">
      <c r="A25" s="199">
        <v>19</v>
      </c>
      <c r="B25" s="200" t="s">
        <v>157</v>
      </c>
      <c r="C25" s="198">
        <v>40011</v>
      </c>
      <c r="D25" s="201">
        <v>10076</v>
      </c>
      <c r="E25" s="202">
        <v>9581</v>
      </c>
      <c r="F25" s="195" t="s">
        <v>228</v>
      </c>
      <c r="G25" s="196" t="s">
        <v>228</v>
      </c>
      <c r="H25" s="230">
        <v>5343</v>
      </c>
      <c r="I25" s="230">
        <v>1447</v>
      </c>
      <c r="J25" s="212">
        <v>9</v>
      </c>
      <c r="K25" s="227">
        <v>2</v>
      </c>
      <c r="L25" s="228">
        <v>5</v>
      </c>
      <c r="M25" s="229">
        <v>2</v>
      </c>
      <c r="N25" s="231">
        <v>1189</v>
      </c>
      <c r="O25" s="231">
        <v>14843</v>
      </c>
      <c r="P25" s="204" t="s">
        <v>49</v>
      </c>
    </row>
    <row r="26" spans="1:17" s="205" customFormat="1" ht="27" customHeight="1">
      <c r="A26" s="199">
        <v>20</v>
      </c>
      <c r="B26" s="200" t="s">
        <v>158</v>
      </c>
      <c r="C26" s="198">
        <v>43774</v>
      </c>
      <c r="D26" s="201">
        <v>12982</v>
      </c>
      <c r="E26" s="202">
        <v>4841</v>
      </c>
      <c r="F26" s="195">
        <v>1003</v>
      </c>
      <c r="G26" s="196">
        <v>3838</v>
      </c>
      <c r="H26" s="201">
        <v>6938</v>
      </c>
      <c r="I26" s="201">
        <v>846</v>
      </c>
      <c r="J26" s="202">
        <v>141</v>
      </c>
      <c r="K26" s="197" t="s">
        <v>10</v>
      </c>
      <c r="L26" s="232" t="s">
        <v>10</v>
      </c>
      <c r="M26" s="232" t="s">
        <v>10</v>
      </c>
      <c r="N26" s="201">
        <v>162</v>
      </c>
      <c r="O26" s="201">
        <v>16063</v>
      </c>
      <c r="P26" s="204" t="s">
        <v>67</v>
      </c>
    </row>
    <row r="27" spans="1:17" s="205" customFormat="1" ht="27" customHeight="1">
      <c r="A27" s="199">
        <v>21</v>
      </c>
      <c r="B27" s="200" t="s">
        <v>160</v>
      </c>
      <c r="C27" s="198">
        <v>15430</v>
      </c>
      <c r="D27" s="201">
        <v>1660</v>
      </c>
      <c r="E27" s="202">
        <v>520</v>
      </c>
      <c r="F27" s="195">
        <v>0</v>
      </c>
      <c r="G27" s="196">
        <v>520</v>
      </c>
      <c r="H27" s="201">
        <v>1148</v>
      </c>
      <c r="I27" s="201">
        <v>262</v>
      </c>
      <c r="J27" s="202">
        <v>94</v>
      </c>
      <c r="K27" s="233" t="s">
        <v>10</v>
      </c>
      <c r="L27" s="232" t="s">
        <v>228</v>
      </c>
      <c r="M27" s="232" t="s">
        <v>228</v>
      </c>
      <c r="N27" s="201">
        <v>5</v>
      </c>
      <c r="O27" s="201">
        <v>5742</v>
      </c>
      <c r="P27" s="204" t="s">
        <v>67</v>
      </c>
    </row>
    <row r="28" spans="1:17" s="205" customFormat="1" ht="27" customHeight="1">
      <c r="A28" s="199">
        <v>22</v>
      </c>
      <c r="B28" s="200" t="s">
        <v>161</v>
      </c>
      <c r="C28" s="198">
        <v>407</v>
      </c>
      <c r="D28" s="201">
        <v>12</v>
      </c>
      <c r="E28" s="202">
        <v>15</v>
      </c>
      <c r="F28" s="195">
        <v>0</v>
      </c>
      <c r="G28" s="196">
        <v>15</v>
      </c>
      <c r="H28" s="201">
        <v>132</v>
      </c>
      <c r="I28" s="201" t="s">
        <v>10</v>
      </c>
      <c r="J28" s="234" t="s">
        <v>10</v>
      </c>
      <c r="K28" s="233" t="s">
        <v>10</v>
      </c>
      <c r="L28" s="232" t="s">
        <v>10</v>
      </c>
      <c r="M28" s="232" t="s">
        <v>10</v>
      </c>
      <c r="N28" s="201">
        <v>0</v>
      </c>
      <c r="O28" s="201">
        <v>475</v>
      </c>
      <c r="P28" s="204" t="s">
        <v>67</v>
      </c>
    </row>
    <row r="29" spans="1:17" s="205" customFormat="1" ht="27" customHeight="1">
      <c r="A29" s="199">
        <v>23</v>
      </c>
      <c r="B29" s="200" t="s">
        <v>21</v>
      </c>
      <c r="C29" s="198">
        <v>1263</v>
      </c>
      <c r="D29" s="201">
        <v>397</v>
      </c>
      <c r="E29" s="202">
        <v>6</v>
      </c>
      <c r="F29" s="195">
        <v>0</v>
      </c>
      <c r="G29" s="196">
        <v>6</v>
      </c>
      <c r="H29" s="201">
        <v>341</v>
      </c>
      <c r="I29" s="235" t="s">
        <v>10</v>
      </c>
      <c r="J29" s="234" t="s">
        <v>10</v>
      </c>
      <c r="K29" s="233" t="s">
        <v>10</v>
      </c>
      <c r="L29" s="232" t="s">
        <v>10</v>
      </c>
      <c r="M29" s="232" t="s">
        <v>10</v>
      </c>
      <c r="N29" s="201">
        <v>0</v>
      </c>
      <c r="O29" s="203">
        <v>535</v>
      </c>
      <c r="P29" s="204" t="s">
        <v>67</v>
      </c>
    </row>
    <row r="30" spans="1:17" s="136" customFormat="1" ht="27" customHeight="1">
      <c r="A30" s="137">
        <v>24</v>
      </c>
      <c r="B30" s="138" t="s">
        <v>162</v>
      </c>
      <c r="C30" s="236">
        <v>19236</v>
      </c>
      <c r="D30" s="140">
        <v>5298</v>
      </c>
      <c r="E30" s="141">
        <v>189</v>
      </c>
      <c r="F30" s="237">
        <v>145</v>
      </c>
      <c r="G30" s="238">
        <v>44</v>
      </c>
      <c r="H30" s="140">
        <v>3886</v>
      </c>
      <c r="I30" s="140" t="s">
        <v>204</v>
      </c>
      <c r="J30" s="141">
        <v>1216</v>
      </c>
      <c r="K30" s="144" t="s">
        <v>228</v>
      </c>
      <c r="L30" s="139" t="s">
        <v>10</v>
      </c>
      <c r="M30" s="143" t="s">
        <v>228</v>
      </c>
      <c r="N30" s="239">
        <v>347</v>
      </c>
      <c r="O30" s="239">
        <v>49779</v>
      </c>
      <c r="P30" s="97" t="s">
        <v>54</v>
      </c>
    </row>
    <row r="31" spans="1:17" s="205" customFormat="1" ht="27" customHeight="1">
      <c r="A31" s="199">
        <v>25</v>
      </c>
      <c r="B31" s="200" t="s">
        <v>163</v>
      </c>
      <c r="C31" s="198">
        <v>173663</v>
      </c>
      <c r="D31" s="201">
        <v>58191</v>
      </c>
      <c r="E31" s="202">
        <v>13875</v>
      </c>
      <c r="F31" s="195">
        <v>2383</v>
      </c>
      <c r="G31" s="196">
        <v>11492</v>
      </c>
      <c r="H31" s="201">
        <v>20141</v>
      </c>
      <c r="I31" s="201" t="s">
        <v>10</v>
      </c>
      <c r="J31" s="202">
        <v>3850</v>
      </c>
      <c r="K31" s="233" t="s">
        <v>228</v>
      </c>
      <c r="L31" s="232" t="s">
        <v>10</v>
      </c>
      <c r="M31" s="241" t="s">
        <v>228</v>
      </c>
      <c r="N31" s="242">
        <v>2205</v>
      </c>
      <c r="O31" s="242">
        <v>266375</v>
      </c>
      <c r="P31" s="204" t="s">
        <v>28</v>
      </c>
    </row>
    <row r="32" spans="1:17" s="205" customFormat="1" ht="27" customHeight="1">
      <c r="A32" s="199">
        <v>26</v>
      </c>
      <c r="B32" s="200" t="s">
        <v>164</v>
      </c>
      <c r="C32" s="198">
        <v>16860</v>
      </c>
      <c r="D32" s="201">
        <v>4458</v>
      </c>
      <c r="E32" s="202">
        <v>3138</v>
      </c>
      <c r="F32" s="195">
        <v>77</v>
      </c>
      <c r="G32" s="196">
        <v>3061</v>
      </c>
      <c r="H32" s="201">
        <v>2101</v>
      </c>
      <c r="I32" s="201">
        <v>684</v>
      </c>
      <c r="J32" s="202">
        <v>86</v>
      </c>
      <c r="K32" s="233">
        <v>76</v>
      </c>
      <c r="L32" s="198">
        <v>5</v>
      </c>
      <c r="M32" s="196">
        <v>5</v>
      </c>
      <c r="N32" s="242">
        <v>56</v>
      </c>
      <c r="O32" s="242">
        <v>30082</v>
      </c>
      <c r="P32" s="204" t="s">
        <v>28</v>
      </c>
    </row>
    <row r="33" spans="1:16" s="205" customFormat="1" ht="27" customHeight="1">
      <c r="A33" s="199">
        <v>27</v>
      </c>
      <c r="B33" s="200" t="s">
        <v>166</v>
      </c>
      <c r="C33" s="198">
        <v>5641</v>
      </c>
      <c r="D33" s="201">
        <v>2494</v>
      </c>
      <c r="E33" s="202">
        <v>2484</v>
      </c>
      <c r="F33" s="195">
        <v>15</v>
      </c>
      <c r="G33" s="196">
        <v>2469</v>
      </c>
      <c r="H33" s="201">
        <v>1139</v>
      </c>
      <c r="I33" s="201">
        <v>227</v>
      </c>
      <c r="J33" s="202">
        <v>11</v>
      </c>
      <c r="K33" s="233">
        <v>3</v>
      </c>
      <c r="L33" s="243">
        <v>8</v>
      </c>
      <c r="M33" s="196">
        <v>0</v>
      </c>
      <c r="N33" s="242">
        <v>22</v>
      </c>
      <c r="O33" s="242">
        <v>4701</v>
      </c>
      <c r="P33" s="204" t="s">
        <v>28</v>
      </c>
    </row>
    <row r="34" spans="1:16" s="136" customFormat="1" ht="27" customHeight="1">
      <c r="A34" s="137">
        <v>28</v>
      </c>
      <c r="B34" s="562" t="s">
        <v>167</v>
      </c>
      <c r="C34" s="474">
        <v>20079</v>
      </c>
      <c r="D34" s="474">
        <v>8058</v>
      </c>
      <c r="E34" s="141">
        <v>839</v>
      </c>
      <c r="F34" s="237">
        <v>43</v>
      </c>
      <c r="G34" s="238">
        <v>796</v>
      </c>
      <c r="H34" s="140">
        <v>7608</v>
      </c>
      <c r="I34" s="474">
        <v>211</v>
      </c>
      <c r="J34" s="141">
        <v>237</v>
      </c>
      <c r="K34" s="244">
        <v>166</v>
      </c>
      <c r="L34" s="236">
        <v>14</v>
      </c>
      <c r="M34" s="143">
        <v>57</v>
      </c>
      <c r="N34" s="474">
        <v>201</v>
      </c>
      <c r="O34" s="474">
        <v>17333</v>
      </c>
      <c r="P34" s="97" t="s">
        <v>50</v>
      </c>
    </row>
    <row r="35" spans="1:16" s="136" customFormat="1" ht="27" customHeight="1">
      <c r="A35" s="137">
        <v>29</v>
      </c>
      <c r="B35" s="147" t="s">
        <v>16</v>
      </c>
      <c r="C35" s="190">
        <v>15373</v>
      </c>
      <c r="D35" s="190">
        <v>5684</v>
      </c>
      <c r="E35" s="175">
        <v>19</v>
      </c>
      <c r="F35" s="247">
        <v>16</v>
      </c>
      <c r="G35" s="178">
        <v>3</v>
      </c>
      <c r="H35" s="190">
        <v>2835</v>
      </c>
      <c r="I35" s="190">
        <v>355</v>
      </c>
      <c r="J35" s="175">
        <v>205</v>
      </c>
      <c r="K35" s="176">
        <v>102</v>
      </c>
      <c r="L35" s="177">
        <v>16</v>
      </c>
      <c r="M35" s="178">
        <v>87</v>
      </c>
      <c r="N35" s="248">
        <v>15</v>
      </c>
      <c r="O35" s="248">
        <v>7769</v>
      </c>
      <c r="P35" s="97" t="s">
        <v>50</v>
      </c>
    </row>
    <row r="36" spans="1:16" s="136" customFormat="1" ht="27" customHeight="1">
      <c r="A36" s="137">
        <v>30</v>
      </c>
      <c r="B36" s="147" t="s">
        <v>168</v>
      </c>
      <c r="C36" s="140">
        <v>14045</v>
      </c>
      <c r="D36" s="140">
        <v>3146</v>
      </c>
      <c r="E36" s="141">
        <v>30</v>
      </c>
      <c r="F36" s="142">
        <v>1</v>
      </c>
      <c r="G36" s="143">
        <v>29</v>
      </c>
      <c r="H36" s="140">
        <v>2102</v>
      </c>
      <c r="I36" s="140">
        <v>630</v>
      </c>
      <c r="J36" s="141">
        <v>49</v>
      </c>
      <c r="K36" s="144">
        <v>1</v>
      </c>
      <c r="L36" s="139">
        <v>12</v>
      </c>
      <c r="M36" s="143">
        <v>36</v>
      </c>
      <c r="N36" s="474">
        <v>62</v>
      </c>
      <c r="O36" s="474">
        <v>6995</v>
      </c>
      <c r="P36" s="97" t="s">
        <v>50</v>
      </c>
    </row>
    <row r="37" spans="1:16" s="205" customFormat="1" ht="27" customHeight="1">
      <c r="A37" s="199">
        <v>31</v>
      </c>
      <c r="B37" s="200" t="s">
        <v>7</v>
      </c>
      <c r="C37" s="139">
        <v>89776</v>
      </c>
      <c r="D37" s="140">
        <v>29973</v>
      </c>
      <c r="E37" s="141">
        <v>6404</v>
      </c>
      <c r="F37" s="142">
        <v>164</v>
      </c>
      <c r="G37" s="143">
        <f>E37-F37</f>
        <v>6240</v>
      </c>
      <c r="H37" s="140">
        <v>6511</v>
      </c>
      <c r="I37" s="140">
        <v>5208</v>
      </c>
      <c r="J37" s="141">
        <v>607</v>
      </c>
      <c r="K37" s="144">
        <v>327</v>
      </c>
      <c r="L37" s="139">
        <v>122</v>
      </c>
      <c r="M37" s="143">
        <v>158</v>
      </c>
      <c r="N37" s="145">
        <v>5176</v>
      </c>
      <c r="O37" s="145">
        <v>95724</v>
      </c>
      <c r="P37" s="204" t="s">
        <v>38</v>
      </c>
    </row>
    <row r="38" spans="1:16" s="205" customFormat="1" ht="27" customHeight="1">
      <c r="A38" s="199">
        <v>32</v>
      </c>
      <c r="B38" s="200" t="s">
        <v>98</v>
      </c>
      <c r="C38" s="139">
        <v>11545</v>
      </c>
      <c r="D38" s="140">
        <v>3073</v>
      </c>
      <c r="E38" s="141">
        <v>1275</v>
      </c>
      <c r="F38" s="142">
        <v>549</v>
      </c>
      <c r="G38" s="143">
        <f t="shared" ref="G38:G44" si="0">E38-F38</f>
        <v>726</v>
      </c>
      <c r="H38" s="140">
        <v>850</v>
      </c>
      <c r="I38" s="140">
        <v>402</v>
      </c>
      <c r="J38" s="141">
        <v>478</v>
      </c>
      <c r="K38" s="144">
        <v>410</v>
      </c>
      <c r="L38" s="139">
        <v>16</v>
      </c>
      <c r="M38" s="143">
        <v>52</v>
      </c>
      <c r="N38" s="145">
        <v>61</v>
      </c>
      <c r="O38" s="145">
        <v>5597</v>
      </c>
      <c r="P38" s="204" t="s">
        <v>38</v>
      </c>
    </row>
    <row r="39" spans="1:16" s="205" customFormat="1" ht="27" customHeight="1">
      <c r="A39" s="199">
        <v>33</v>
      </c>
      <c r="B39" s="200" t="s">
        <v>169</v>
      </c>
      <c r="C39" s="139">
        <v>11089</v>
      </c>
      <c r="D39" s="140">
        <v>2846</v>
      </c>
      <c r="E39" s="141">
        <v>2707</v>
      </c>
      <c r="F39" s="142">
        <v>74</v>
      </c>
      <c r="G39" s="143">
        <f t="shared" si="0"/>
        <v>2633</v>
      </c>
      <c r="H39" s="140">
        <v>856</v>
      </c>
      <c r="I39" s="140">
        <v>102</v>
      </c>
      <c r="J39" s="141">
        <v>761</v>
      </c>
      <c r="K39" s="144">
        <v>586</v>
      </c>
      <c r="L39" s="139">
        <v>37</v>
      </c>
      <c r="M39" s="143">
        <v>138</v>
      </c>
      <c r="N39" s="145" t="s">
        <v>238</v>
      </c>
      <c r="O39" s="145">
        <v>6445</v>
      </c>
      <c r="P39" s="204" t="s">
        <v>38</v>
      </c>
    </row>
    <row r="40" spans="1:16" s="205" customFormat="1" ht="27" customHeight="1">
      <c r="A40" s="199">
        <v>34</v>
      </c>
      <c r="B40" s="200" t="s">
        <v>170</v>
      </c>
      <c r="C40" s="139">
        <v>7923</v>
      </c>
      <c r="D40" s="140">
        <v>2928</v>
      </c>
      <c r="E40" s="141">
        <v>1830</v>
      </c>
      <c r="F40" s="142">
        <v>374</v>
      </c>
      <c r="G40" s="143">
        <f t="shared" si="0"/>
        <v>1456</v>
      </c>
      <c r="H40" s="140">
        <v>674</v>
      </c>
      <c r="I40" s="140">
        <v>663</v>
      </c>
      <c r="J40" s="141">
        <v>5</v>
      </c>
      <c r="K40" s="144">
        <v>3</v>
      </c>
      <c r="L40" s="139">
        <v>1</v>
      </c>
      <c r="M40" s="143">
        <v>1</v>
      </c>
      <c r="N40" s="145">
        <v>214</v>
      </c>
      <c r="O40" s="145">
        <v>5247</v>
      </c>
      <c r="P40" s="204" t="s">
        <v>38</v>
      </c>
    </row>
    <row r="41" spans="1:16" s="205" customFormat="1" ht="27" customHeight="1">
      <c r="A41" s="199">
        <v>35</v>
      </c>
      <c r="B41" s="200" t="s">
        <v>119</v>
      </c>
      <c r="C41" s="139">
        <v>18105</v>
      </c>
      <c r="D41" s="140">
        <v>4936</v>
      </c>
      <c r="E41" s="141">
        <v>1789</v>
      </c>
      <c r="F41" s="142">
        <v>775</v>
      </c>
      <c r="G41" s="143">
        <v>1014</v>
      </c>
      <c r="H41" s="140">
        <v>1549</v>
      </c>
      <c r="I41" s="140">
        <v>86</v>
      </c>
      <c r="J41" s="141">
        <v>346</v>
      </c>
      <c r="K41" s="144">
        <v>223</v>
      </c>
      <c r="L41" s="139">
        <v>38</v>
      </c>
      <c r="M41" s="143">
        <v>85</v>
      </c>
      <c r="N41" s="145">
        <v>257</v>
      </c>
      <c r="O41" s="145">
        <v>34096</v>
      </c>
      <c r="P41" s="204" t="s">
        <v>38</v>
      </c>
    </row>
    <row r="42" spans="1:16" s="205" customFormat="1" ht="27" customHeight="1">
      <c r="A42" s="199">
        <v>36</v>
      </c>
      <c r="B42" s="200" t="s">
        <v>172</v>
      </c>
      <c r="C42" s="139">
        <v>1962</v>
      </c>
      <c r="D42" s="140">
        <v>1006</v>
      </c>
      <c r="E42" s="141">
        <v>253</v>
      </c>
      <c r="F42" s="142">
        <v>239</v>
      </c>
      <c r="G42" s="143">
        <f t="shared" si="0"/>
        <v>14</v>
      </c>
      <c r="H42" s="140">
        <v>277</v>
      </c>
      <c r="I42" s="140">
        <v>121</v>
      </c>
      <c r="J42" s="141">
        <v>80</v>
      </c>
      <c r="K42" s="144">
        <v>49</v>
      </c>
      <c r="L42" s="139">
        <v>12</v>
      </c>
      <c r="M42" s="143">
        <v>19</v>
      </c>
      <c r="N42" s="145">
        <v>28</v>
      </c>
      <c r="O42" s="145">
        <v>1498</v>
      </c>
      <c r="P42" s="204" t="s">
        <v>38</v>
      </c>
    </row>
    <row r="43" spans="1:16" s="205" customFormat="1" ht="27" customHeight="1">
      <c r="A43" s="199">
        <v>37</v>
      </c>
      <c r="B43" s="200" t="s">
        <v>173</v>
      </c>
      <c r="C43" s="139">
        <v>1834</v>
      </c>
      <c r="D43" s="140">
        <v>362</v>
      </c>
      <c r="E43" s="141">
        <v>35</v>
      </c>
      <c r="F43" s="142">
        <v>6</v>
      </c>
      <c r="G43" s="143">
        <f t="shared" si="0"/>
        <v>29</v>
      </c>
      <c r="H43" s="140">
        <v>212</v>
      </c>
      <c r="I43" s="140">
        <v>7</v>
      </c>
      <c r="J43" s="141">
        <v>13</v>
      </c>
      <c r="K43" s="144">
        <v>9</v>
      </c>
      <c r="L43" s="139">
        <v>0</v>
      </c>
      <c r="M43" s="143">
        <v>4</v>
      </c>
      <c r="N43" s="145" t="s">
        <v>69</v>
      </c>
      <c r="O43" s="145">
        <v>1339</v>
      </c>
      <c r="P43" s="204" t="s">
        <v>38</v>
      </c>
    </row>
    <row r="44" spans="1:16" s="205" customFormat="1" ht="27" customHeight="1">
      <c r="A44" s="199">
        <v>38</v>
      </c>
      <c r="B44" s="200" t="s">
        <v>174</v>
      </c>
      <c r="C44" s="139">
        <v>5351</v>
      </c>
      <c r="D44" s="140">
        <v>2487</v>
      </c>
      <c r="E44" s="141">
        <v>881</v>
      </c>
      <c r="F44" s="142">
        <v>182</v>
      </c>
      <c r="G44" s="143">
        <f t="shared" si="0"/>
        <v>699</v>
      </c>
      <c r="H44" s="140">
        <v>790</v>
      </c>
      <c r="I44" s="140">
        <v>62</v>
      </c>
      <c r="J44" s="141">
        <v>1</v>
      </c>
      <c r="K44" s="144">
        <v>0</v>
      </c>
      <c r="L44" s="139">
        <v>1</v>
      </c>
      <c r="M44" s="143">
        <v>0</v>
      </c>
      <c r="N44" s="145">
        <v>19</v>
      </c>
      <c r="O44" s="145">
        <v>4689</v>
      </c>
      <c r="P44" s="204" t="s">
        <v>38</v>
      </c>
    </row>
    <row r="45" spans="1:16" s="136" customFormat="1" ht="27" customHeight="1">
      <c r="A45" s="137">
        <v>39</v>
      </c>
      <c r="B45" s="138" t="s">
        <v>214</v>
      </c>
      <c r="C45" s="139">
        <v>34989</v>
      </c>
      <c r="D45" s="140">
        <v>5570</v>
      </c>
      <c r="E45" s="141">
        <v>1510</v>
      </c>
      <c r="F45" s="142">
        <v>136</v>
      </c>
      <c r="G45" s="143">
        <v>1374</v>
      </c>
      <c r="H45" s="140">
        <v>11154</v>
      </c>
      <c r="I45" s="140">
        <v>825</v>
      </c>
      <c r="J45" s="141">
        <v>78</v>
      </c>
      <c r="K45" s="144" t="s">
        <v>10</v>
      </c>
      <c r="L45" s="139" t="s">
        <v>10</v>
      </c>
      <c r="M45" s="143" t="s">
        <v>10</v>
      </c>
      <c r="N45" s="145">
        <v>2821</v>
      </c>
      <c r="O45" s="145">
        <v>34365</v>
      </c>
      <c r="P45" s="97" t="s">
        <v>79</v>
      </c>
    </row>
    <row r="46" spans="1:16" s="266" customFormat="1" ht="27" customHeight="1">
      <c r="A46" s="264">
        <v>40</v>
      </c>
      <c r="B46" s="267" t="s">
        <v>177</v>
      </c>
      <c r="C46" s="177">
        <v>16673</v>
      </c>
      <c r="D46" s="190">
        <v>3197</v>
      </c>
      <c r="E46" s="175">
        <v>4326</v>
      </c>
      <c r="F46" s="247">
        <v>674</v>
      </c>
      <c r="G46" s="178">
        <v>3652</v>
      </c>
      <c r="H46" s="190">
        <v>1937</v>
      </c>
      <c r="I46" s="190" t="s">
        <v>243</v>
      </c>
      <c r="J46" s="175">
        <v>12</v>
      </c>
      <c r="K46" s="176">
        <v>0</v>
      </c>
      <c r="L46" s="177">
        <v>12</v>
      </c>
      <c r="M46" s="178">
        <v>0</v>
      </c>
      <c r="N46" s="179">
        <v>353</v>
      </c>
      <c r="O46" s="179">
        <v>19047</v>
      </c>
      <c r="P46" s="265" t="s">
        <v>79</v>
      </c>
    </row>
    <row r="47" spans="1:16" s="136" customFormat="1" ht="27" customHeight="1">
      <c r="A47" s="137">
        <v>41</v>
      </c>
      <c r="B47" s="138" t="s">
        <v>178</v>
      </c>
      <c r="C47" s="140">
        <v>29395</v>
      </c>
      <c r="D47" s="140">
        <v>12188</v>
      </c>
      <c r="E47" s="141">
        <v>3797</v>
      </c>
      <c r="F47" s="142">
        <v>332</v>
      </c>
      <c r="G47" s="145">
        <v>3465</v>
      </c>
      <c r="H47" s="140">
        <v>1015</v>
      </c>
      <c r="I47" s="140">
        <v>907</v>
      </c>
      <c r="J47" s="141">
        <v>11</v>
      </c>
      <c r="K47" s="142">
        <v>3</v>
      </c>
      <c r="L47" s="268">
        <v>8</v>
      </c>
      <c r="M47" s="145">
        <v>0</v>
      </c>
      <c r="N47" s="140">
        <v>895</v>
      </c>
      <c r="O47" s="140">
        <v>17503</v>
      </c>
      <c r="P47" s="97" t="s">
        <v>83</v>
      </c>
    </row>
    <row r="48" spans="1:16" s="136" customFormat="1" ht="27" customHeight="1">
      <c r="A48" s="137">
        <v>42</v>
      </c>
      <c r="B48" s="138" t="s">
        <v>179</v>
      </c>
      <c r="C48" s="139">
        <v>80958</v>
      </c>
      <c r="D48" s="140">
        <v>32528</v>
      </c>
      <c r="E48" s="141">
        <v>4128</v>
      </c>
      <c r="F48" s="142">
        <v>2080</v>
      </c>
      <c r="G48" s="143">
        <v>2048</v>
      </c>
      <c r="H48" s="509">
        <v>14497</v>
      </c>
      <c r="I48" s="140">
        <v>327</v>
      </c>
      <c r="J48" s="141">
        <v>525</v>
      </c>
      <c r="K48" s="144">
        <v>400</v>
      </c>
      <c r="L48" s="139" t="s">
        <v>10</v>
      </c>
      <c r="M48" s="178">
        <v>125</v>
      </c>
      <c r="N48" s="179">
        <v>1628</v>
      </c>
      <c r="O48" s="179">
        <v>252338</v>
      </c>
      <c r="P48" s="97" t="s">
        <v>86</v>
      </c>
    </row>
    <row r="49" spans="1:16" s="136" customFormat="1" ht="27" customHeight="1">
      <c r="A49" s="137">
        <v>43</v>
      </c>
      <c r="B49" s="138" t="s">
        <v>181</v>
      </c>
      <c r="C49" s="139">
        <v>26787</v>
      </c>
      <c r="D49" s="140">
        <v>11185</v>
      </c>
      <c r="E49" s="141">
        <v>4476</v>
      </c>
      <c r="F49" s="142">
        <v>3509</v>
      </c>
      <c r="G49" s="143">
        <v>967</v>
      </c>
      <c r="H49" s="510"/>
      <c r="I49" s="140">
        <v>18</v>
      </c>
      <c r="J49" s="141">
        <v>265</v>
      </c>
      <c r="K49" s="144">
        <v>229</v>
      </c>
      <c r="L49" s="139" t="s">
        <v>10</v>
      </c>
      <c r="M49" s="178">
        <v>36</v>
      </c>
      <c r="N49" s="179">
        <v>218</v>
      </c>
      <c r="O49" s="179">
        <v>23057</v>
      </c>
      <c r="P49" s="97" t="s">
        <v>86</v>
      </c>
    </row>
    <row r="50" spans="1:16" s="136" customFormat="1" ht="27" customHeight="1">
      <c r="A50" s="137">
        <v>44</v>
      </c>
      <c r="B50" s="138" t="s">
        <v>182</v>
      </c>
      <c r="C50" s="139">
        <v>39131</v>
      </c>
      <c r="D50" s="140">
        <v>15935</v>
      </c>
      <c r="E50" s="141">
        <v>6274</v>
      </c>
      <c r="F50" s="142">
        <v>5077</v>
      </c>
      <c r="G50" s="143">
        <v>1197</v>
      </c>
      <c r="H50" s="510"/>
      <c r="I50" s="140">
        <v>364</v>
      </c>
      <c r="J50" s="141">
        <v>520</v>
      </c>
      <c r="K50" s="144">
        <v>470</v>
      </c>
      <c r="L50" s="139" t="s">
        <v>10</v>
      </c>
      <c r="M50" s="178">
        <v>50</v>
      </c>
      <c r="N50" s="179">
        <v>232</v>
      </c>
      <c r="O50" s="179">
        <v>26943</v>
      </c>
      <c r="P50" s="97" t="s">
        <v>86</v>
      </c>
    </row>
    <row r="51" spans="1:16" s="136" customFormat="1" ht="27" customHeight="1">
      <c r="A51" s="137">
        <v>45</v>
      </c>
      <c r="B51" s="138" t="s">
        <v>184</v>
      </c>
      <c r="C51" s="139">
        <v>29458</v>
      </c>
      <c r="D51" s="140">
        <v>8870</v>
      </c>
      <c r="E51" s="141">
        <v>8143</v>
      </c>
      <c r="F51" s="142">
        <v>4470</v>
      </c>
      <c r="G51" s="143">
        <v>3673</v>
      </c>
      <c r="H51" s="510"/>
      <c r="I51" s="140">
        <v>220</v>
      </c>
      <c r="J51" s="141">
        <v>482</v>
      </c>
      <c r="K51" s="144">
        <v>421</v>
      </c>
      <c r="L51" s="139" t="s">
        <v>10</v>
      </c>
      <c r="M51" s="178">
        <v>61</v>
      </c>
      <c r="N51" s="179">
        <v>488</v>
      </c>
      <c r="O51" s="179">
        <v>18874</v>
      </c>
      <c r="P51" s="97" t="s">
        <v>86</v>
      </c>
    </row>
    <row r="52" spans="1:16" s="136" customFormat="1" ht="27" customHeight="1">
      <c r="A52" s="137">
        <v>46</v>
      </c>
      <c r="B52" s="138" t="s">
        <v>185</v>
      </c>
      <c r="C52" s="139">
        <v>18971</v>
      </c>
      <c r="D52" s="140">
        <v>5997</v>
      </c>
      <c r="E52" s="141">
        <v>6781</v>
      </c>
      <c r="F52" s="142">
        <v>4120</v>
      </c>
      <c r="G52" s="143">
        <v>2661</v>
      </c>
      <c r="H52" s="510"/>
      <c r="I52" s="140">
        <v>346</v>
      </c>
      <c r="J52" s="141">
        <v>465</v>
      </c>
      <c r="K52" s="144">
        <v>407</v>
      </c>
      <c r="L52" s="139" t="s">
        <v>10</v>
      </c>
      <c r="M52" s="178">
        <v>58</v>
      </c>
      <c r="N52" s="179">
        <v>116</v>
      </c>
      <c r="O52" s="179">
        <v>15232</v>
      </c>
      <c r="P52" s="97" t="s">
        <v>86</v>
      </c>
    </row>
    <row r="53" spans="1:16" s="136" customFormat="1" ht="27" customHeight="1">
      <c r="A53" s="137">
        <v>47</v>
      </c>
      <c r="B53" s="138" t="s">
        <v>186</v>
      </c>
      <c r="C53" s="139">
        <v>36307</v>
      </c>
      <c r="D53" s="140">
        <v>14639</v>
      </c>
      <c r="E53" s="141">
        <v>2656</v>
      </c>
      <c r="F53" s="142">
        <v>1323</v>
      </c>
      <c r="G53" s="143">
        <v>1333</v>
      </c>
      <c r="H53" s="505"/>
      <c r="I53" s="140">
        <v>24</v>
      </c>
      <c r="J53" s="141">
        <v>232</v>
      </c>
      <c r="K53" s="144">
        <v>185</v>
      </c>
      <c r="L53" s="139" t="s">
        <v>10</v>
      </c>
      <c r="M53" s="178">
        <v>47</v>
      </c>
      <c r="N53" s="179">
        <v>337</v>
      </c>
      <c r="O53" s="179">
        <v>27634</v>
      </c>
      <c r="P53" s="97" t="s">
        <v>86</v>
      </c>
    </row>
    <row r="54" spans="1:16" s="136" customFormat="1" ht="27" customHeight="1">
      <c r="A54" s="137">
        <v>48</v>
      </c>
      <c r="B54" s="138" t="s">
        <v>74</v>
      </c>
      <c r="C54" s="139">
        <v>59261</v>
      </c>
      <c r="D54" s="140">
        <v>21222</v>
      </c>
      <c r="E54" s="141">
        <v>11373</v>
      </c>
      <c r="F54" s="142">
        <v>2562</v>
      </c>
      <c r="G54" s="143">
        <v>8811</v>
      </c>
      <c r="H54" s="140">
        <v>4774</v>
      </c>
      <c r="I54" s="140">
        <v>1325</v>
      </c>
      <c r="J54" s="141">
        <v>33</v>
      </c>
      <c r="K54" s="144">
        <v>6</v>
      </c>
      <c r="L54" s="139">
        <v>27</v>
      </c>
      <c r="M54" s="143">
        <v>0</v>
      </c>
      <c r="N54" s="145">
        <v>946</v>
      </c>
      <c r="O54" s="145">
        <v>45918</v>
      </c>
      <c r="P54" s="97" t="s">
        <v>61</v>
      </c>
    </row>
    <row r="55" spans="1:16" s="136" customFormat="1" ht="27" customHeight="1">
      <c r="A55" s="137">
        <v>49</v>
      </c>
      <c r="B55" s="138" t="s">
        <v>188</v>
      </c>
      <c r="C55" s="139">
        <v>17188</v>
      </c>
      <c r="D55" s="140">
        <v>6963</v>
      </c>
      <c r="E55" s="141">
        <v>3514</v>
      </c>
      <c r="F55" s="142">
        <v>1492</v>
      </c>
      <c r="G55" s="143">
        <v>2022</v>
      </c>
      <c r="H55" s="140">
        <v>1028</v>
      </c>
      <c r="I55" s="140">
        <v>2376</v>
      </c>
      <c r="J55" s="140">
        <v>4</v>
      </c>
      <c r="K55" s="144">
        <v>1</v>
      </c>
      <c r="L55" s="139">
        <v>2</v>
      </c>
      <c r="M55" s="143">
        <v>1</v>
      </c>
      <c r="N55" s="143">
        <v>135</v>
      </c>
      <c r="O55" s="143">
        <v>9112</v>
      </c>
      <c r="P55" s="97" t="s">
        <v>61</v>
      </c>
    </row>
    <row r="56" spans="1:16" s="136" customFormat="1" ht="27" customHeight="1">
      <c r="A56" s="272">
        <v>50</v>
      </c>
      <c r="B56" s="273" t="s">
        <v>189</v>
      </c>
      <c r="C56" s="274">
        <v>34902</v>
      </c>
      <c r="D56" s="275">
        <v>7907</v>
      </c>
      <c r="E56" s="275">
        <v>1123</v>
      </c>
      <c r="F56" s="276" t="s">
        <v>228</v>
      </c>
      <c r="G56" s="277" t="s">
        <v>228</v>
      </c>
      <c r="H56" s="275">
        <v>3601</v>
      </c>
      <c r="I56" s="275" t="s">
        <v>10</v>
      </c>
      <c r="J56" s="278" t="s">
        <v>10</v>
      </c>
      <c r="K56" s="279" t="s">
        <v>10</v>
      </c>
      <c r="L56" s="274" t="s">
        <v>10</v>
      </c>
      <c r="M56" s="277" t="s">
        <v>10</v>
      </c>
      <c r="N56" s="280">
        <v>864</v>
      </c>
      <c r="O56" s="280">
        <v>27928</v>
      </c>
      <c r="P56" s="97" t="s">
        <v>46</v>
      </c>
    </row>
    <row r="57" spans="1:16" s="205" customFormat="1" ht="26.15" hidden="1" customHeight="1">
      <c r="A57" s="563"/>
      <c r="B57" s="564" t="s">
        <v>190</v>
      </c>
      <c r="C57" s="565">
        <f t="shared" ref="C57:O57" si="1">SUM(C5:C56)</f>
        <v>2403191</v>
      </c>
      <c r="D57" s="565">
        <f t="shared" si="1"/>
        <v>765316</v>
      </c>
      <c r="E57" s="565">
        <f t="shared" si="1"/>
        <v>247000</v>
      </c>
      <c r="F57" s="565">
        <f t="shared" si="1"/>
        <v>61535</v>
      </c>
      <c r="G57" s="565">
        <f t="shared" si="1"/>
        <v>121975</v>
      </c>
      <c r="H57" s="565">
        <f t="shared" si="1"/>
        <v>357149</v>
      </c>
      <c r="I57" s="565">
        <f t="shared" si="1"/>
        <v>67132</v>
      </c>
      <c r="J57" s="565">
        <f t="shared" si="1"/>
        <v>21250</v>
      </c>
      <c r="K57" s="566">
        <f t="shared" si="1"/>
        <v>9340</v>
      </c>
      <c r="L57" s="567">
        <f t="shared" si="1"/>
        <v>2322</v>
      </c>
      <c r="M57" s="568">
        <f t="shared" si="1"/>
        <v>1359</v>
      </c>
      <c r="N57" s="565">
        <f t="shared" si="1"/>
        <v>81175</v>
      </c>
      <c r="O57" s="569">
        <f t="shared" si="1"/>
        <v>2238062</v>
      </c>
      <c r="P57" s="570"/>
    </row>
    <row r="58" spans="1:16" s="363" customFormat="1" ht="57" customHeight="1">
      <c r="A58" s="571"/>
      <c r="B58" s="572"/>
      <c r="P58" s="362"/>
    </row>
    <row r="59" spans="1:16" s="356" customFormat="1" ht="45.75" customHeight="1">
      <c r="A59" s="347"/>
      <c r="B59" s="348" t="s">
        <v>176</v>
      </c>
      <c r="C59" s="359"/>
      <c r="D59" s="359"/>
      <c r="E59" s="359"/>
      <c r="F59" s="359"/>
      <c r="J59" s="358"/>
    </row>
    <row r="60" spans="1:16" s="363" customFormat="1" ht="18" customHeight="1">
      <c r="A60" s="511"/>
      <c r="B60" s="513" t="s">
        <v>218</v>
      </c>
      <c r="C60" s="518" t="s">
        <v>117</v>
      </c>
      <c r="D60" s="519"/>
      <c r="E60" s="520" t="s">
        <v>11</v>
      </c>
      <c r="F60" s="521"/>
      <c r="G60" s="522"/>
      <c r="H60" s="360" t="s">
        <v>205</v>
      </c>
      <c r="I60" s="360" t="s">
        <v>71</v>
      </c>
      <c r="J60" s="526" t="s">
        <v>206</v>
      </c>
      <c r="K60" s="526"/>
      <c r="L60" s="526"/>
      <c r="M60" s="527"/>
      <c r="N60" s="361"/>
      <c r="O60" s="361"/>
      <c r="P60" s="362"/>
    </row>
    <row r="61" spans="1:16" s="205" customFormat="1" ht="30" customHeight="1">
      <c r="A61" s="512"/>
      <c r="B61" s="514"/>
      <c r="C61" s="364"/>
      <c r="D61" s="365" t="s">
        <v>208</v>
      </c>
      <c r="E61" s="366"/>
      <c r="F61" s="367" t="s">
        <v>106</v>
      </c>
      <c r="G61" s="368" t="s">
        <v>210</v>
      </c>
      <c r="H61" s="369"/>
      <c r="I61" s="369" t="s">
        <v>212</v>
      </c>
      <c r="J61" s="366"/>
      <c r="K61" s="370" t="s">
        <v>107</v>
      </c>
      <c r="L61" s="371" t="s">
        <v>159</v>
      </c>
      <c r="M61" s="372" t="s">
        <v>110</v>
      </c>
      <c r="N61" s="191"/>
      <c r="O61" s="191"/>
      <c r="P61" s="97"/>
    </row>
    <row r="62" spans="1:16" s="136" customFormat="1" ht="27" customHeight="1">
      <c r="A62" s="321">
        <v>1</v>
      </c>
      <c r="B62" s="322" t="s">
        <v>135</v>
      </c>
      <c r="C62" s="320">
        <v>1384</v>
      </c>
      <c r="D62" s="323">
        <v>203</v>
      </c>
      <c r="E62" s="320">
        <v>3</v>
      </c>
      <c r="F62" s="324">
        <v>0</v>
      </c>
      <c r="G62" s="325">
        <v>3</v>
      </c>
      <c r="H62" s="504">
        <v>14822</v>
      </c>
      <c r="I62" s="140" t="s">
        <v>204</v>
      </c>
      <c r="J62" s="141" t="s">
        <v>204</v>
      </c>
      <c r="K62" s="326"/>
      <c r="L62" s="327"/>
      <c r="M62" s="325"/>
      <c r="P62" s="97" t="s">
        <v>62</v>
      </c>
    </row>
    <row r="63" spans="1:16" s="136" customFormat="1" ht="27" customHeight="1">
      <c r="A63" s="137">
        <v>2</v>
      </c>
      <c r="B63" s="138" t="s">
        <v>171</v>
      </c>
      <c r="C63" s="141">
        <v>2389</v>
      </c>
      <c r="D63" s="140">
        <v>719</v>
      </c>
      <c r="E63" s="141">
        <v>1155</v>
      </c>
      <c r="F63" s="142">
        <v>0</v>
      </c>
      <c r="G63" s="143">
        <v>1155</v>
      </c>
      <c r="H63" s="505"/>
      <c r="I63" s="140" t="s">
        <v>204</v>
      </c>
      <c r="J63" s="141" t="s">
        <v>204</v>
      </c>
      <c r="K63" s="144"/>
      <c r="L63" s="139"/>
      <c r="M63" s="143"/>
      <c r="P63" s="97" t="s">
        <v>62</v>
      </c>
    </row>
    <row r="64" spans="1:16" s="136" customFormat="1" ht="27" customHeight="1">
      <c r="A64" s="137">
        <v>3</v>
      </c>
      <c r="B64" s="328" t="s">
        <v>191</v>
      </c>
      <c r="C64" s="141">
        <v>3874</v>
      </c>
      <c r="D64" s="140">
        <v>696</v>
      </c>
      <c r="E64" s="141">
        <v>782</v>
      </c>
      <c r="F64" s="142">
        <v>300</v>
      </c>
      <c r="G64" s="143">
        <v>482</v>
      </c>
      <c r="H64" s="140" t="s">
        <v>10</v>
      </c>
      <c r="I64" s="140" t="s">
        <v>204</v>
      </c>
      <c r="J64" s="141" t="s">
        <v>204</v>
      </c>
      <c r="K64" s="144" t="s">
        <v>108</v>
      </c>
      <c r="L64" s="139" t="s">
        <v>108</v>
      </c>
      <c r="M64" s="143" t="s">
        <v>108</v>
      </c>
      <c r="P64" s="97" t="s">
        <v>40</v>
      </c>
    </row>
    <row r="65" spans="1:16" s="205" customFormat="1" ht="27" customHeight="1">
      <c r="A65" s="199">
        <v>4</v>
      </c>
      <c r="B65" s="332" t="s">
        <v>36</v>
      </c>
      <c r="C65" s="202">
        <v>2673</v>
      </c>
      <c r="D65" s="201">
        <v>406</v>
      </c>
      <c r="E65" s="202">
        <v>0</v>
      </c>
      <c r="F65" s="195">
        <v>0</v>
      </c>
      <c r="G65" s="196">
        <v>0</v>
      </c>
      <c r="H65" s="201">
        <v>0</v>
      </c>
      <c r="I65" s="201" t="s">
        <v>204</v>
      </c>
      <c r="J65" s="202" t="s">
        <v>204</v>
      </c>
      <c r="K65" s="197"/>
      <c r="L65" s="198"/>
      <c r="M65" s="196"/>
      <c r="P65" s="204" t="s">
        <v>96</v>
      </c>
    </row>
    <row r="66" spans="1:16" s="205" customFormat="1" ht="27" customHeight="1">
      <c r="A66" s="199">
        <v>5</v>
      </c>
      <c r="B66" s="332" t="s">
        <v>193</v>
      </c>
      <c r="C66" s="202">
        <v>2382</v>
      </c>
      <c r="D66" s="201">
        <v>409</v>
      </c>
      <c r="E66" s="202">
        <v>146</v>
      </c>
      <c r="F66" s="195">
        <v>13</v>
      </c>
      <c r="G66" s="196">
        <v>133</v>
      </c>
      <c r="H66" s="201">
        <v>0</v>
      </c>
      <c r="I66" s="201" t="s">
        <v>10</v>
      </c>
      <c r="J66" s="202" t="s">
        <v>10</v>
      </c>
      <c r="K66" s="197"/>
      <c r="L66" s="198"/>
      <c r="M66" s="196"/>
      <c r="P66" s="204" t="s">
        <v>96</v>
      </c>
    </row>
    <row r="67" spans="1:16" s="205" customFormat="1" ht="27" customHeight="1">
      <c r="A67" s="199">
        <v>6</v>
      </c>
      <c r="B67" s="332" t="s">
        <v>194</v>
      </c>
      <c r="C67" s="202">
        <v>2201</v>
      </c>
      <c r="D67" s="201">
        <v>204</v>
      </c>
      <c r="E67" s="202">
        <v>90</v>
      </c>
      <c r="F67" s="195">
        <v>0</v>
      </c>
      <c r="G67" s="196">
        <v>90</v>
      </c>
      <c r="H67" s="201">
        <v>0</v>
      </c>
      <c r="I67" s="201" t="s">
        <v>10</v>
      </c>
      <c r="J67" s="202" t="s">
        <v>10</v>
      </c>
      <c r="K67" s="197"/>
      <c r="L67" s="198"/>
      <c r="M67" s="196"/>
      <c r="P67" s="204" t="s">
        <v>96</v>
      </c>
    </row>
    <row r="68" spans="1:16" s="136" customFormat="1" ht="27" customHeight="1">
      <c r="A68" s="137">
        <v>7</v>
      </c>
      <c r="B68" s="334" t="s">
        <v>246</v>
      </c>
      <c r="C68" s="141">
        <v>4023</v>
      </c>
      <c r="D68" s="140">
        <v>2578</v>
      </c>
      <c r="E68" s="141">
        <v>1148</v>
      </c>
      <c r="F68" s="142">
        <v>829</v>
      </c>
      <c r="G68" s="143">
        <v>319</v>
      </c>
      <c r="H68" s="140">
        <v>937</v>
      </c>
      <c r="I68" s="140" t="s">
        <v>204</v>
      </c>
      <c r="J68" s="141" t="s">
        <v>10</v>
      </c>
      <c r="K68" s="144"/>
      <c r="L68" s="139"/>
      <c r="M68" s="143"/>
      <c r="P68" s="97" t="s">
        <v>80</v>
      </c>
    </row>
    <row r="69" spans="1:16" s="136" customFormat="1" ht="27" customHeight="1">
      <c r="A69" s="137">
        <v>8</v>
      </c>
      <c r="B69" s="334" t="s">
        <v>247</v>
      </c>
      <c r="C69" s="141">
        <v>9386</v>
      </c>
      <c r="D69" s="140">
        <v>5010</v>
      </c>
      <c r="E69" s="141">
        <v>4085</v>
      </c>
      <c r="F69" s="142">
        <v>1968</v>
      </c>
      <c r="G69" s="143">
        <v>2117</v>
      </c>
      <c r="H69" s="140">
        <v>886</v>
      </c>
      <c r="I69" s="140" t="s">
        <v>10</v>
      </c>
      <c r="J69" s="141" t="s">
        <v>10</v>
      </c>
      <c r="K69" s="144"/>
      <c r="L69" s="139"/>
      <c r="M69" s="143"/>
      <c r="P69" s="97" t="s">
        <v>80</v>
      </c>
    </row>
    <row r="70" spans="1:16" s="136" customFormat="1" ht="27" customHeight="1">
      <c r="A70" s="137">
        <v>9</v>
      </c>
      <c r="B70" s="138" t="s">
        <v>195</v>
      </c>
      <c r="C70" s="141">
        <v>971</v>
      </c>
      <c r="D70" s="140">
        <v>143</v>
      </c>
      <c r="E70" s="141">
        <v>0</v>
      </c>
      <c r="F70" s="142">
        <v>0</v>
      </c>
      <c r="G70" s="143">
        <v>0</v>
      </c>
      <c r="H70" s="140">
        <v>280</v>
      </c>
      <c r="I70" s="140" t="s">
        <v>10</v>
      </c>
      <c r="J70" s="141" t="s">
        <v>10</v>
      </c>
      <c r="K70" s="144"/>
      <c r="L70" s="139"/>
      <c r="M70" s="143"/>
      <c r="P70" s="97" t="s">
        <v>49</v>
      </c>
    </row>
    <row r="71" spans="1:16" s="136" customFormat="1" ht="27" customHeight="1">
      <c r="A71" s="137">
        <v>10</v>
      </c>
      <c r="B71" s="328" t="s">
        <v>75</v>
      </c>
      <c r="C71" s="141">
        <v>6670</v>
      </c>
      <c r="D71" s="140">
        <v>2432</v>
      </c>
      <c r="E71" s="141">
        <v>224</v>
      </c>
      <c r="F71" s="142">
        <v>152</v>
      </c>
      <c r="G71" s="143">
        <v>72</v>
      </c>
      <c r="H71" s="140">
        <v>1054</v>
      </c>
      <c r="I71" s="140" t="s">
        <v>204</v>
      </c>
      <c r="J71" s="141" t="s">
        <v>204</v>
      </c>
      <c r="K71" s="144"/>
      <c r="L71" s="139"/>
      <c r="M71" s="143"/>
      <c r="P71" s="97" t="s">
        <v>48</v>
      </c>
    </row>
    <row r="72" spans="1:16" s="136" customFormat="1" ht="27" customHeight="1">
      <c r="A72" s="137">
        <v>11</v>
      </c>
      <c r="B72" s="328" t="s">
        <v>151</v>
      </c>
      <c r="C72" s="141">
        <v>1628</v>
      </c>
      <c r="D72" s="140">
        <v>451</v>
      </c>
      <c r="E72" s="141">
        <v>494</v>
      </c>
      <c r="F72" s="142">
        <v>0</v>
      </c>
      <c r="G72" s="143">
        <v>494</v>
      </c>
      <c r="H72" s="140">
        <v>249</v>
      </c>
      <c r="I72" s="140">
        <v>0</v>
      </c>
      <c r="J72" s="141">
        <v>0</v>
      </c>
      <c r="K72" s="144"/>
      <c r="L72" s="139"/>
      <c r="M72" s="143"/>
      <c r="P72" s="97" t="s">
        <v>101</v>
      </c>
    </row>
    <row r="73" spans="1:16" s="136" customFormat="1" ht="27" customHeight="1">
      <c r="A73" s="137">
        <v>12</v>
      </c>
      <c r="B73" s="328" t="s">
        <v>198</v>
      </c>
      <c r="C73" s="141">
        <v>1701</v>
      </c>
      <c r="D73" s="140">
        <v>682</v>
      </c>
      <c r="E73" s="141">
        <v>0</v>
      </c>
      <c r="F73" s="142">
        <v>0</v>
      </c>
      <c r="G73" s="143">
        <v>0</v>
      </c>
      <c r="H73" s="140" t="s">
        <v>204</v>
      </c>
      <c r="I73" s="140" t="s">
        <v>10</v>
      </c>
      <c r="J73" s="141" t="s">
        <v>204</v>
      </c>
      <c r="K73" s="144"/>
      <c r="L73" s="139"/>
      <c r="M73" s="143"/>
      <c r="P73" s="97" t="s">
        <v>104</v>
      </c>
    </row>
    <row r="74" spans="1:16" s="205" customFormat="1" ht="27" customHeight="1">
      <c r="A74" s="199">
        <v>13</v>
      </c>
      <c r="B74" s="200" t="s">
        <v>126</v>
      </c>
      <c r="C74" s="202">
        <v>1864</v>
      </c>
      <c r="D74" s="201">
        <v>282</v>
      </c>
      <c r="E74" s="202">
        <v>279</v>
      </c>
      <c r="F74" s="195">
        <v>0</v>
      </c>
      <c r="G74" s="196">
        <v>279</v>
      </c>
      <c r="H74" s="201">
        <v>399</v>
      </c>
      <c r="I74" s="201" t="s">
        <v>10</v>
      </c>
      <c r="J74" s="202" t="s">
        <v>10</v>
      </c>
      <c r="K74" s="197"/>
      <c r="L74" s="198"/>
      <c r="M74" s="196"/>
      <c r="P74" s="204" t="s">
        <v>28</v>
      </c>
    </row>
    <row r="75" spans="1:16" s="205" customFormat="1" ht="27" customHeight="1">
      <c r="A75" s="199">
        <v>14</v>
      </c>
      <c r="B75" s="200" t="s">
        <v>249</v>
      </c>
      <c r="C75" s="202">
        <v>1577</v>
      </c>
      <c r="D75" s="201">
        <v>133</v>
      </c>
      <c r="E75" s="202">
        <v>271</v>
      </c>
      <c r="F75" s="195">
        <v>0</v>
      </c>
      <c r="G75" s="196">
        <v>271</v>
      </c>
      <c r="H75" s="201">
        <v>497</v>
      </c>
      <c r="I75" s="201" t="s">
        <v>10</v>
      </c>
      <c r="J75" s="202" t="s">
        <v>10</v>
      </c>
      <c r="K75" s="197"/>
      <c r="L75" s="198"/>
      <c r="M75" s="196"/>
      <c r="P75" s="204" t="s">
        <v>28</v>
      </c>
    </row>
    <row r="76" spans="1:16" s="205" customFormat="1" ht="27" customHeight="1">
      <c r="A76" s="199">
        <v>15</v>
      </c>
      <c r="B76" s="200" t="s">
        <v>250</v>
      </c>
      <c r="C76" s="202">
        <v>1408</v>
      </c>
      <c r="D76" s="201">
        <v>1036</v>
      </c>
      <c r="E76" s="202">
        <v>1214</v>
      </c>
      <c r="F76" s="195">
        <v>3</v>
      </c>
      <c r="G76" s="196">
        <v>1121</v>
      </c>
      <c r="H76" s="201">
        <v>310</v>
      </c>
      <c r="I76" s="201" t="s">
        <v>10</v>
      </c>
      <c r="J76" s="202" t="s">
        <v>10</v>
      </c>
      <c r="K76" s="197"/>
      <c r="L76" s="198"/>
      <c r="M76" s="196"/>
      <c r="P76" s="204" t="s">
        <v>28</v>
      </c>
    </row>
    <row r="77" spans="1:16" s="205" customFormat="1" ht="27" customHeight="1">
      <c r="A77" s="199">
        <v>16</v>
      </c>
      <c r="B77" s="200" t="s">
        <v>251</v>
      </c>
      <c r="C77" s="202">
        <v>7990</v>
      </c>
      <c r="D77" s="201">
        <v>2257</v>
      </c>
      <c r="E77" s="202">
        <v>3305</v>
      </c>
      <c r="F77" s="195">
        <v>16</v>
      </c>
      <c r="G77" s="196">
        <v>3289</v>
      </c>
      <c r="H77" s="201">
        <v>1244</v>
      </c>
      <c r="I77" s="201" t="s">
        <v>10</v>
      </c>
      <c r="J77" s="202" t="s">
        <v>10</v>
      </c>
      <c r="K77" s="197"/>
      <c r="L77" s="198"/>
      <c r="M77" s="196"/>
      <c r="P77" s="204" t="s">
        <v>28</v>
      </c>
    </row>
    <row r="78" spans="1:16" s="205" customFormat="1" ht="27" customHeight="1">
      <c r="A78" s="199">
        <v>17</v>
      </c>
      <c r="B78" s="200" t="s">
        <v>252</v>
      </c>
      <c r="C78" s="202">
        <v>4397</v>
      </c>
      <c r="D78" s="201">
        <v>1241</v>
      </c>
      <c r="E78" s="202">
        <v>197</v>
      </c>
      <c r="F78" s="195">
        <v>1</v>
      </c>
      <c r="G78" s="196">
        <v>196</v>
      </c>
      <c r="H78" s="201">
        <v>883</v>
      </c>
      <c r="I78" s="201" t="s">
        <v>10</v>
      </c>
      <c r="J78" s="202" t="s">
        <v>10</v>
      </c>
      <c r="K78" s="197"/>
      <c r="L78" s="198"/>
      <c r="M78" s="196"/>
      <c r="P78" s="204" t="s">
        <v>28</v>
      </c>
    </row>
    <row r="79" spans="1:16" s="136" customFormat="1" ht="27" customHeight="1">
      <c r="A79" s="137">
        <v>18</v>
      </c>
      <c r="B79" s="138" t="s">
        <v>213</v>
      </c>
      <c r="C79" s="175">
        <v>82</v>
      </c>
      <c r="D79" s="190">
        <v>56</v>
      </c>
      <c r="E79" s="141">
        <v>0</v>
      </c>
      <c r="F79" s="142">
        <v>0</v>
      </c>
      <c r="G79" s="143">
        <v>0</v>
      </c>
      <c r="H79" s="140">
        <v>0</v>
      </c>
      <c r="I79" s="140">
        <v>0</v>
      </c>
      <c r="J79" s="141">
        <v>0</v>
      </c>
      <c r="K79" s="144"/>
      <c r="L79" s="139"/>
      <c r="M79" s="143"/>
      <c r="N79" s="335"/>
      <c r="O79" s="335"/>
      <c r="P79" s="97" t="s">
        <v>79</v>
      </c>
    </row>
    <row r="80" spans="1:16" s="136" customFormat="1" ht="27" customHeight="1">
      <c r="A80" s="137">
        <v>19</v>
      </c>
      <c r="B80" s="147" t="s">
        <v>39</v>
      </c>
      <c r="C80" s="139">
        <v>1254</v>
      </c>
      <c r="D80" s="140">
        <v>491</v>
      </c>
      <c r="E80" s="141">
        <v>96</v>
      </c>
      <c r="F80" s="142">
        <v>0</v>
      </c>
      <c r="G80" s="143">
        <v>96</v>
      </c>
      <c r="H80" s="140" t="s">
        <v>76</v>
      </c>
      <c r="I80" s="140" t="s">
        <v>76</v>
      </c>
      <c r="J80" s="141" t="s">
        <v>76</v>
      </c>
      <c r="K80" s="144"/>
      <c r="L80" s="139"/>
      <c r="M80" s="143"/>
      <c r="N80" s="335"/>
      <c r="O80" s="335"/>
      <c r="P80" s="97" t="s">
        <v>86</v>
      </c>
    </row>
    <row r="81" spans="1:16" s="136" customFormat="1" ht="27" customHeight="1">
      <c r="A81" s="137">
        <v>20</v>
      </c>
      <c r="B81" s="147" t="s">
        <v>215</v>
      </c>
      <c r="C81" s="139">
        <v>3119</v>
      </c>
      <c r="D81" s="140">
        <v>1207</v>
      </c>
      <c r="E81" s="141">
        <v>0</v>
      </c>
      <c r="F81" s="142">
        <v>0</v>
      </c>
      <c r="G81" s="143">
        <v>0</v>
      </c>
      <c r="H81" s="140" t="s">
        <v>76</v>
      </c>
      <c r="I81" s="140" t="s">
        <v>76</v>
      </c>
      <c r="J81" s="141" t="s">
        <v>76</v>
      </c>
      <c r="K81" s="144"/>
      <c r="L81" s="139"/>
      <c r="M81" s="143"/>
      <c r="N81" s="335"/>
      <c r="O81" s="335"/>
      <c r="P81" s="97" t="s">
        <v>86</v>
      </c>
    </row>
    <row r="82" spans="1:16" s="136" customFormat="1" ht="27" customHeight="1">
      <c r="A82" s="137">
        <v>21</v>
      </c>
      <c r="B82" s="138" t="s">
        <v>180</v>
      </c>
      <c r="C82" s="141">
        <v>5717</v>
      </c>
      <c r="D82" s="140">
        <v>1750</v>
      </c>
      <c r="E82" s="141">
        <v>186</v>
      </c>
      <c r="F82" s="142">
        <v>8</v>
      </c>
      <c r="G82" s="143">
        <v>178</v>
      </c>
      <c r="H82" s="140">
        <v>561</v>
      </c>
      <c r="I82" s="140" t="s">
        <v>204</v>
      </c>
      <c r="J82" s="175" t="s">
        <v>216</v>
      </c>
      <c r="K82" s="144"/>
      <c r="L82" s="139"/>
      <c r="M82" s="143"/>
      <c r="N82" s="335"/>
      <c r="O82" s="335"/>
      <c r="P82" s="97" t="s">
        <v>61</v>
      </c>
    </row>
    <row r="83" spans="1:16" s="136" customFormat="1" ht="27" customHeight="1">
      <c r="A83" s="272">
        <v>22</v>
      </c>
      <c r="B83" s="273" t="s">
        <v>137</v>
      </c>
      <c r="C83" s="278">
        <v>2427</v>
      </c>
      <c r="D83" s="275">
        <v>927</v>
      </c>
      <c r="E83" s="278">
        <v>377</v>
      </c>
      <c r="F83" s="276">
        <v>134</v>
      </c>
      <c r="G83" s="277">
        <v>243</v>
      </c>
      <c r="H83" s="275">
        <v>645</v>
      </c>
      <c r="I83" s="275" t="s">
        <v>204</v>
      </c>
      <c r="J83" s="278" t="s">
        <v>204</v>
      </c>
      <c r="K83" s="279"/>
      <c r="L83" s="274"/>
      <c r="M83" s="277"/>
      <c r="N83" s="335"/>
      <c r="O83" s="335"/>
      <c r="P83" s="97" t="s">
        <v>109</v>
      </c>
    </row>
    <row r="84" spans="1:16" s="205" customFormat="1" ht="26.15" hidden="1" customHeight="1">
      <c r="A84" s="563"/>
      <c r="B84" s="564" t="s">
        <v>190</v>
      </c>
      <c r="C84" s="568">
        <f t="shared" ref="C84:M84" si="2">SUM(C62:C83)</f>
        <v>69117</v>
      </c>
      <c r="D84" s="565">
        <f t="shared" si="2"/>
        <v>23313</v>
      </c>
      <c r="E84" s="565">
        <f t="shared" si="2"/>
        <v>14052</v>
      </c>
      <c r="F84" s="566">
        <f t="shared" si="2"/>
        <v>3424</v>
      </c>
      <c r="G84" s="568">
        <f t="shared" si="2"/>
        <v>10538</v>
      </c>
      <c r="H84" s="565">
        <f t="shared" si="2"/>
        <v>22767</v>
      </c>
      <c r="I84" s="565">
        <f t="shared" si="2"/>
        <v>0</v>
      </c>
      <c r="J84" s="565">
        <f t="shared" si="2"/>
        <v>0</v>
      </c>
      <c r="K84" s="566">
        <f t="shared" si="2"/>
        <v>0</v>
      </c>
      <c r="L84" s="573">
        <f t="shared" si="2"/>
        <v>0</v>
      </c>
      <c r="M84" s="568">
        <f t="shared" si="2"/>
        <v>0</v>
      </c>
      <c r="P84" s="345"/>
    </row>
    <row r="85" spans="1:16" ht="21" customHeight="1"/>
    <row r="86" spans="1:16" ht="20.149999999999999" customHeight="1">
      <c r="B86" s="346"/>
      <c r="P86" s="575"/>
    </row>
    <row r="87" spans="1:16" ht="21" customHeight="1">
      <c r="P87" s="576"/>
    </row>
    <row r="88" spans="1:16" ht="21" customHeight="1">
      <c r="P88" s="576"/>
    </row>
    <row r="89" spans="1:16" ht="21" customHeight="1">
      <c r="P89" s="576"/>
    </row>
    <row r="90" spans="1:16" ht="21" customHeight="1">
      <c r="P90" s="576"/>
    </row>
    <row r="91" spans="1:16" ht="21" customHeight="1">
      <c r="P91" s="576"/>
    </row>
    <row r="92" spans="1:16" ht="21" customHeight="1">
      <c r="P92" s="576"/>
    </row>
    <row r="93" spans="1:16" ht="21" customHeight="1">
      <c r="P93" s="576"/>
    </row>
    <row r="94" spans="1:16" ht="21" customHeight="1">
      <c r="P94" s="576"/>
    </row>
    <row r="95" spans="1:16" ht="21" customHeight="1">
      <c r="P95" s="576"/>
    </row>
    <row r="96" spans="1:16" ht="21" customHeight="1">
      <c r="P96" s="576"/>
    </row>
    <row r="97" ht="21" customHeight="1"/>
    <row r="98" ht="21" customHeight="1"/>
    <row r="110" ht="19.5" customHeight="1"/>
  </sheetData>
  <mergeCells count="19">
    <mergeCell ref="J60:M60"/>
    <mergeCell ref="H13:H14"/>
    <mergeCell ref="A3:A4"/>
    <mergeCell ref="B3:B4"/>
    <mergeCell ref="N3:N4"/>
    <mergeCell ref="O3:O4"/>
    <mergeCell ref="H9:H12"/>
    <mergeCell ref="C3:D3"/>
    <mergeCell ref="E3:G3"/>
    <mergeCell ref="J3:M3"/>
    <mergeCell ref="H62:H63"/>
    <mergeCell ref="A18:A19"/>
    <mergeCell ref="H18:H23"/>
    <mergeCell ref="H48:H53"/>
    <mergeCell ref="A60:A61"/>
    <mergeCell ref="B60:B61"/>
    <mergeCell ref="E24:G24"/>
    <mergeCell ref="C60:D60"/>
    <mergeCell ref="E60:G60"/>
  </mergeCells>
  <phoneticPr fontId="20"/>
  <conditionalFormatting sqref="P35:P36">
    <cfRule type="cellIs" dxfId="3" priority="10" stopIfTrue="1" operator="equal">
      <formula>0</formula>
    </cfRule>
  </conditionalFormatting>
  <conditionalFormatting sqref="P61">
    <cfRule type="cellIs" dxfId="2" priority="27" stopIfTrue="1" operator="equal">
      <formula>0</formula>
    </cfRule>
  </conditionalFormatting>
  <conditionalFormatting sqref="P65:P79">
    <cfRule type="cellIs" dxfId="1" priority="1" stopIfTrue="1" operator="equal">
      <formula>0</formula>
    </cfRule>
  </conditionalFormatting>
  <conditionalFormatting sqref="P83">
    <cfRule type="cellIs" dxfId="0" priority="3" stopIfTrue="1" operator="equal">
      <formula>0</formula>
    </cfRule>
  </conditionalFormatting>
  <printOptions horizontalCentered="1"/>
  <pageMargins left="0.70866141732283472" right="0.62992125984251968" top="0.74803149606299213" bottom="0.59055118110236227" header="0.51181102362204722" footer="0.19685039370078741"/>
  <pageSetup paperSize="9" scale="56" firstPageNumber="33" fitToHeight="2" orientation="portrait" useFirstPageNumber="1" r:id="rId1"/>
  <headerFooter alignWithMargins="0">
    <oddFooter>&amp;C&amp;"ＭＳ Ｐ明朝,標準"&amp;16-&amp;P+35-</oddFooter>
  </headerFooter>
  <rowBreaks count="1" manualBreakCount="1">
    <brk id="47" max="14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3"/>
  <sheetData/>
  <phoneticPr fontId="25" type="Hiragana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9</vt:i4>
      </vt:variant>
    </vt:vector>
  </HeadingPairs>
  <TitlesOfParts>
    <vt:vector size="16" baseType="lpstr">
      <vt:lpstr>仕切り (2)</vt:lpstr>
      <vt:lpstr>Sheet2</vt:lpstr>
      <vt:lpstr>統計一覧(このシートは自動計算されるので記入しないでください）</vt:lpstr>
      <vt:lpstr>職員・施設</vt:lpstr>
      <vt:lpstr>所蔵資料状況</vt:lpstr>
      <vt:lpstr>利用状況</vt:lpstr>
      <vt:lpstr>Sheet1</vt:lpstr>
      <vt:lpstr>Sheet2!Print_Area</vt:lpstr>
      <vt:lpstr>'仕切り (2)'!Print_Area</vt:lpstr>
      <vt:lpstr>所蔵資料状況!Print_Area</vt:lpstr>
      <vt:lpstr>職員・施設!Print_Area</vt:lpstr>
      <vt:lpstr>'統計一覧(このシートは自動計算されるので記入しないでください）'!Print_Area</vt:lpstr>
      <vt:lpstr>利用状況!Print_Area</vt:lpstr>
      <vt:lpstr>所蔵資料状況!Print_Titles</vt:lpstr>
      <vt:lpstr>職員・施設!Print_Titles</vt:lpstr>
      <vt:lpstr>利用状況!Print_Titles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秋田県庁</dc:creator>
  <cp:lastModifiedBy>芳賀　奈央子</cp:lastModifiedBy>
  <cp:lastPrinted>2025-05-24T02:55:33Z</cp:lastPrinted>
  <dcterms:created xsi:type="dcterms:W3CDTF">2010-04-08T07:28:43Z</dcterms:created>
  <dcterms:modified xsi:type="dcterms:W3CDTF">2025-05-24T03:29:18Z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5" baseType="lpwstr">
      <vt:lpwstr>3.1.10.0</vt:lpwstr>
      <vt:lpwstr>3.1.2.0</vt:lpwstr>
      <vt:lpwstr>3.1.6.0</vt:lpwstr>
      <vt:lpwstr>3.1.7.0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2025-03-10T06:44:24Z</vt:filetime>
  </property>
</Properties>
</file>